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regionemarche.intra\ormadfs\Dati1\giunta\utenti\Industria\artigianato\BANDO 2023 PMI Industria\11_DECRETI DI CONCESSIONE\MISURA B\primo scorrimento\"/>
    </mc:Choice>
  </mc:AlternateContent>
  <xr:revisionPtr revIDLastSave="0" documentId="13_ncr:1_{D2DBA4F5-86D4-4C47-B137-73B4F60FE8CB}" xr6:coauthVersionLast="36" xr6:coauthVersionMax="36" xr10:uidLastSave="{00000000-0000-0000-0000-000000000000}"/>
  <bookViews>
    <workbookView xWindow="-120" yWindow="-120" windowWidth="21840" windowHeight="13140" xr2:uid="{00000000-000D-0000-FFFF-FFFF00000000}"/>
  </bookViews>
  <sheets>
    <sheet name="GRADUATORIA" sheetId="2" r:id="rId1"/>
  </sheets>
  <definedNames>
    <definedName name="_xlnm._FilterDatabase" localSheetId="0" hidden="1">GRADUATORIA!$B$1:$AB$34</definedName>
    <definedName name="_xlnm.Print_Area" localSheetId="0">GRADUATORIA!$D$1:$AB$33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5" i="2" l="1"/>
  <c r="AH23" i="2" l="1"/>
  <c r="AH22" i="2" l="1"/>
  <c r="AH21" i="2"/>
  <c r="AH19" i="2"/>
  <c r="AH18" i="2"/>
  <c r="AH17" i="2"/>
  <c r="AH16" i="2"/>
  <c r="AH15" i="2"/>
  <c r="AH14" i="2"/>
  <c r="AH13" i="2"/>
  <c r="AH12" i="2"/>
  <c r="AH11" i="2"/>
  <c r="AH10" i="2"/>
  <c r="AH9" i="2"/>
  <c r="AH7" i="2"/>
  <c r="AH6" i="2"/>
  <c r="AH4" i="2"/>
  <c r="AH3" i="2"/>
  <c r="AH2" i="2"/>
  <c r="Z33" i="2" l="1"/>
  <c r="W33" i="2"/>
  <c r="V33" i="2"/>
  <c r="T33" i="2"/>
  <c r="R33" i="2"/>
  <c r="P33" i="2"/>
  <c r="N33" i="2"/>
  <c r="L33" i="2"/>
  <c r="Z32" i="2"/>
  <c r="W32" i="2"/>
  <c r="V32" i="2"/>
  <c r="T32" i="2"/>
  <c r="R32" i="2"/>
  <c r="P32" i="2"/>
  <c r="N32" i="2"/>
  <c r="L32" i="2"/>
  <c r="Z31" i="2"/>
  <c r="W31" i="2"/>
  <c r="V31" i="2"/>
  <c r="T31" i="2"/>
  <c r="R31" i="2"/>
  <c r="P31" i="2"/>
  <c r="N31" i="2"/>
  <c r="L31" i="2"/>
  <c r="W30" i="2"/>
  <c r="Z30" i="2" s="1"/>
  <c r="V30" i="2"/>
  <c r="T30" i="2"/>
  <c r="R30" i="2"/>
  <c r="P30" i="2"/>
  <c r="N30" i="2"/>
  <c r="L30" i="2"/>
  <c r="W29" i="2"/>
  <c r="Z29" i="2" s="1"/>
  <c r="V29" i="2"/>
  <c r="T29" i="2"/>
  <c r="R29" i="2"/>
  <c r="P29" i="2"/>
  <c r="N29" i="2"/>
  <c r="L29" i="2"/>
  <c r="W28" i="2"/>
  <c r="Z28" i="2" s="1"/>
  <c r="V28" i="2"/>
  <c r="T28" i="2"/>
  <c r="R28" i="2"/>
  <c r="P28" i="2"/>
  <c r="N28" i="2"/>
  <c r="L28" i="2"/>
  <c r="W27" i="2"/>
  <c r="Z27" i="2" s="1"/>
  <c r="V27" i="2"/>
  <c r="T27" i="2"/>
  <c r="R27" i="2"/>
  <c r="P27" i="2"/>
  <c r="N27" i="2"/>
  <c r="L27" i="2"/>
  <c r="W26" i="2"/>
  <c r="Z26" i="2" s="1"/>
  <c r="V26" i="2"/>
  <c r="T26" i="2"/>
  <c r="R26" i="2"/>
  <c r="P26" i="2"/>
  <c r="N26" i="2"/>
  <c r="L26" i="2"/>
  <c r="W25" i="2"/>
  <c r="Z25" i="2" s="1"/>
  <c r="V25" i="2"/>
  <c r="T25" i="2"/>
  <c r="R25" i="2"/>
  <c r="P25" i="2"/>
  <c r="N25" i="2"/>
  <c r="L25" i="2"/>
  <c r="W24" i="2"/>
  <c r="Z24" i="2" s="1"/>
  <c r="V24" i="2"/>
  <c r="T24" i="2"/>
  <c r="R24" i="2"/>
  <c r="P24" i="2"/>
  <c r="N24" i="2"/>
  <c r="L24" i="2"/>
  <c r="Z23" i="2"/>
  <c r="W23" i="2"/>
  <c r="V23" i="2"/>
  <c r="T23" i="2"/>
  <c r="R23" i="2"/>
  <c r="P23" i="2"/>
  <c r="N23" i="2"/>
  <c r="L23" i="2"/>
  <c r="Z22" i="2"/>
  <c r="W22" i="2"/>
  <c r="V22" i="2"/>
  <c r="T22" i="2"/>
  <c r="R22" i="2"/>
  <c r="P22" i="2"/>
  <c r="N22" i="2"/>
  <c r="L22" i="2"/>
  <c r="W21" i="2"/>
  <c r="Z21" i="2" s="1"/>
  <c r="V21" i="2"/>
  <c r="T21" i="2"/>
  <c r="R21" i="2"/>
  <c r="P21" i="2"/>
  <c r="N21" i="2"/>
  <c r="L21" i="2"/>
  <c r="Z20" i="2"/>
  <c r="W20" i="2"/>
  <c r="V20" i="2"/>
  <c r="T20" i="2"/>
  <c r="R20" i="2"/>
  <c r="P20" i="2"/>
  <c r="N20" i="2"/>
  <c r="L20" i="2"/>
  <c r="Z19" i="2"/>
  <c r="W19" i="2"/>
  <c r="V19" i="2"/>
  <c r="T19" i="2"/>
  <c r="R19" i="2"/>
  <c r="P19" i="2"/>
  <c r="N19" i="2"/>
  <c r="L19" i="2"/>
  <c r="Z18" i="2"/>
  <c r="W18" i="2"/>
  <c r="V18" i="2"/>
  <c r="T18" i="2"/>
  <c r="R18" i="2"/>
  <c r="P18" i="2"/>
  <c r="N18" i="2"/>
  <c r="L18" i="2"/>
  <c r="Z17" i="2"/>
  <c r="W17" i="2"/>
  <c r="V17" i="2"/>
  <c r="T17" i="2"/>
  <c r="R17" i="2"/>
  <c r="P17" i="2"/>
  <c r="N17" i="2"/>
  <c r="L17" i="2"/>
  <c r="Z16" i="2"/>
  <c r="W16" i="2"/>
  <c r="V16" i="2"/>
  <c r="T16" i="2"/>
  <c r="R16" i="2"/>
  <c r="P16" i="2"/>
  <c r="N16" i="2"/>
  <c r="L16" i="2"/>
  <c r="Z15" i="2"/>
  <c r="W15" i="2"/>
  <c r="V15" i="2"/>
  <c r="T15" i="2"/>
  <c r="R15" i="2"/>
  <c r="P15" i="2"/>
  <c r="N15" i="2"/>
  <c r="L15" i="2"/>
  <c r="Z14" i="2"/>
  <c r="W14" i="2"/>
  <c r="V14" i="2"/>
  <c r="T14" i="2"/>
  <c r="R14" i="2"/>
  <c r="P14" i="2"/>
  <c r="N14" i="2"/>
  <c r="L14" i="2"/>
  <c r="Z13" i="2"/>
  <c r="W13" i="2"/>
  <c r="V13" i="2"/>
  <c r="T13" i="2"/>
  <c r="R13" i="2"/>
  <c r="P13" i="2"/>
  <c r="N13" i="2"/>
  <c r="L13" i="2"/>
  <c r="Z12" i="2"/>
  <c r="W12" i="2"/>
  <c r="V12" i="2"/>
  <c r="T12" i="2"/>
  <c r="R12" i="2"/>
  <c r="P12" i="2"/>
  <c r="N12" i="2"/>
  <c r="L12" i="2"/>
  <c r="Z11" i="2"/>
  <c r="W11" i="2"/>
  <c r="V11" i="2"/>
  <c r="T11" i="2"/>
  <c r="R11" i="2"/>
  <c r="P11" i="2"/>
  <c r="N11" i="2"/>
  <c r="L11" i="2"/>
  <c r="Z10" i="2"/>
  <c r="W10" i="2"/>
  <c r="V10" i="2"/>
  <c r="T10" i="2"/>
  <c r="R10" i="2"/>
  <c r="P10" i="2"/>
  <c r="N10" i="2"/>
  <c r="L10" i="2"/>
  <c r="Z9" i="2"/>
  <c r="W9" i="2"/>
  <c r="V9" i="2"/>
  <c r="T9" i="2"/>
  <c r="R9" i="2"/>
  <c r="P9" i="2"/>
  <c r="N9" i="2"/>
  <c r="L9" i="2"/>
  <c r="W8" i="2"/>
  <c r="Z8" i="2" s="1"/>
  <c r="V8" i="2"/>
  <c r="T8" i="2"/>
  <c r="R8" i="2"/>
  <c r="P8" i="2"/>
  <c r="N8" i="2"/>
  <c r="L8" i="2"/>
  <c r="W7" i="2"/>
  <c r="Z7" i="2" s="1"/>
  <c r="V7" i="2"/>
  <c r="T7" i="2"/>
  <c r="R7" i="2"/>
  <c r="P7" i="2"/>
  <c r="N7" i="2"/>
  <c r="L7" i="2"/>
  <c r="W6" i="2"/>
  <c r="Z6" i="2" s="1"/>
  <c r="V6" i="2"/>
  <c r="T6" i="2"/>
  <c r="R6" i="2"/>
  <c r="P6" i="2"/>
  <c r="N6" i="2"/>
  <c r="L6" i="2"/>
  <c r="W5" i="2"/>
  <c r="Z5" i="2" s="1"/>
  <c r="V5" i="2"/>
  <c r="T5" i="2"/>
  <c r="R5" i="2"/>
  <c r="P5" i="2"/>
  <c r="N5" i="2"/>
  <c r="L5" i="2"/>
  <c r="W4" i="2"/>
  <c r="Z4" i="2" s="1"/>
  <c r="V4" i="2"/>
  <c r="T4" i="2"/>
  <c r="R4" i="2"/>
  <c r="P4" i="2"/>
  <c r="N4" i="2"/>
  <c r="L4" i="2"/>
  <c r="W3" i="2"/>
  <c r="Z3" i="2" s="1"/>
  <c r="V3" i="2"/>
  <c r="T3" i="2"/>
  <c r="R3" i="2"/>
  <c r="P3" i="2"/>
  <c r="N3" i="2"/>
  <c r="L3" i="2"/>
  <c r="W2" i="2"/>
  <c r="Z2" i="2" s="1"/>
  <c r="V2" i="2"/>
  <c r="T2" i="2"/>
  <c r="R2" i="2"/>
  <c r="P2" i="2"/>
  <c r="N2" i="2"/>
  <c r="L2" i="2"/>
</calcChain>
</file>

<file path=xl/sharedStrings.xml><?xml version="1.0" encoding="utf-8"?>
<sst xmlns="http://schemas.openxmlformats.org/spreadsheetml/2006/main" count="327" uniqueCount="145">
  <si>
    <t>ID_PROGETTO</t>
  </si>
  <si>
    <t>Stato progetto</t>
  </si>
  <si>
    <t>ID_BANDO</t>
  </si>
  <si>
    <t>RAGIONE_SOCIALE</t>
  </si>
  <si>
    <t>Provincia</t>
  </si>
  <si>
    <t>Acquisito</t>
  </si>
  <si>
    <t>FM</t>
  </si>
  <si>
    <t>No</t>
  </si>
  <si>
    <t>MACERATA</t>
  </si>
  <si>
    <t>MC</t>
  </si>
  <si>
    <t>ASCOLI PICENO</t>
  </si>
  <si>
    <t>AP</t>
  </si>
  <si>
    <t>Si</t>
  </si>
  <si>
    <t>AN</t>
  </si>
  <si>
    <t>PU</t>
  </si>
  <si>
    <t>PESARO</t>
  </si>
  <si>
    <t>ALPHA YATCHS S.R.L.</t>
  </si>
  <si>
    <t>TRECASTELLI</t>
  </si>
  <si>
    <t>URBANIA</t>
  </si>
  <si>
    <t>JESI</t>
  </si>
  <si>
    <t>VALLEFOGLIA</t>
  </si>
  <si>
    <t>INOXREAL SRL</t>
  </si>
  <si>
    <t>MONDOLFO</t>
  </si>
  <si>
    <t>SOLARI METALLI SRL</t>
  </si>
  <si>
    <t>CARTOCETO</t>
  </si>
  <si>
    <t>VETROTEC S.R.L.</t>
  </si>
  <si>
    <t>TAVULLIA</t>
  </si>
  <si>
    <t>ELION S.R.L.</t>
  </si>
  <si>
    <t>GE.FIM S.R.L.</t>
  </si>
  <si>
    <t>URBINO</t>
  </si>
  <si>
    <t>IL PANARO FOOD S.R.L.</t>
  </si>
  <si>
    <t>GREENBOR</t>
  </si>
  <si>
    <t>OSIMO</t>
  </si>
  <si>
    <t>STEMA S.R.L.</t>
  </si>
  <si>
    <t>FABRIANO</t>
  </si>
  <si>
    <t>CIVITANOVA MARCHE</t>
  </si>
  <si>
    <t>CENTER GOMMA - S.R.L.</t>
  </si>
  <si>
    <t>MAIOLATI SPONTINI</t>
  </si>
  <si>
    <t>CASTELFIDARDO</t>
  </si>
  <si>
    <t>SENIGALLIA</t>
  </si>
  <si>
    <t>SASSOFERRATO</t>
  </si>
  <si>
    <t>ERAYA SRL</t>
  </si>
  <si>
    <t>GRIM SRL</t>
  </si>
  <si>
    <t>UNIVEL MANAGEMENT COMPANY SRL</t>
  </si>
  <si>
    <t>AT ENGINEERING S.R.L.</t>
  </si>
  <si>
    <t>MANDOLINI S.R.L.</t>
  </si>
  <si>
    <t>OFFICINE MECCANICHE ALTA SPECIALIZZAZIONE SPA</t>
  </si>
  <si>
    <t>RED SRL</t>
  </si>
  <si>
    <t>MONTECASSIANO</t>
  </si>
  <si>
    <t>SANTINI GROUP SRL</t>
  </si>
  <si>
    <t>CAMERINO</t>
  </si>
  <si>
    <t>CINGOLI</t>
  </si>
  <si>
    <t>P. BARIGELLI &amp; C SRL</t>
  </si>
  <si>
    <t>PORTO SANT'ELPIDIO</t>
  </si>
  <si>
    <t>MONTE SAN PIETRANGELI</t>
  </si>
  <si>
    <t>POLLENZA</t>
  </si>
  <si>
    <t>TREND SERVICE S.R.L.</t>
  </si>
  <si>
    <t>MARIANI S.R.L.</t>
  </si>
  <si>
    <t>MONTEGRANARO</t>
  </si>
  <si>
    <t>DOUCAL‘S S.R.L.</t>
  </si>
  <si>
    <t>FAI TEK S.R.L.</t>
  </si>
  <si>
    <t>SIMAR ARREDAMENTI SRL</t>
  </si>
  <si>
    <t>MONTE URANO</t>
  </si>
  <si>
    <t>ANTICA CUOIERIA GRG SRL</t>
  </si>
  <si>
    <t>F.LLI TOSONI INDUSTRIE CALZATURIERE SRL</t>
  </si>
  <si>
    <t>PARABOLIKA SRL</t>
  </si>
  <si>
    <t>CRYPTOSMART SPA</t>
  </si>
  <si>
    <t>PUNWARE ITALIA S.R.L.</t>
  </si>
  <si>
    <t>MITO S.R.L.</t>
  </si>
  <si>
    <t xml:space="preserve"> progetto sviluppato in un comune sotto i 5000 abitanti</t>
  </si>
  <si>
    <t xml:space="preserve">progetto sviluppato in un borgo </t>
  </si>
  <si>
    <t xml:space="preserve">TOTALE PUNTEGGIO PONDERATO </t>
  </si>
  <si>
    <t>TOTALE PUNTEGGIO PONDERATO CON PREMIALITA'</t>
  </si>
  <si>
    <t xml:space="preserve">Rilevanza della componente femminile e giovanile </t>
  </si>
  <si>
    <t xml:space="preserve">Sostenibilità e inclusione </t>
  </si>
  <si>
    <t>GGG SRL</t>
  </si>
  <si>
    <t>N. PROGR.</t>
  </si>
  <si>
    <t>CONTRIBUTO CONCESSO
QUOTA UE
(capitolo 2140520190)</t>
  </si>
  <si>
    <t>CONTRIBUTO CONCESSO
QUOTA STATO
(capitolo 2140520191)</t>
  </si>
  <si>
    <t>CONTRIBUTO CONCESSO
QUOTA REGIONE
(capitolo 2140520193)</t>
  </si>
  <si>
    <t>COSTO
INVESTIMENTO</t>
  </si>
  <si>
    <t>CONTRIBUTO
RICHIESTO</t>
  </si>
  <si>
    <t>CONTRIBUTO TOTALE
CONCESSO</t>
  </si>
  <si>
    <t>INDIRIZZO SEDE LEGALE</t>
  </si>
  <si>
    <t>COMUNE</t>
  </si>
  <si>
    <t>PROV.</t>
  </si>
  <si>
    <t>VIA ROMA 261/BIS SNC</t>
  </si>
  <si>
    <t>VIA DEL PIANO, 95</t>
  </si>
  <si>
    <t>VIA O. PIGINI, 29</t>
  </si>
  <si>
    <t>VIA MAZZACCHERA, 7</t>
  </si>
  <si>
    <t>LOC. SANTA MARIA DEL PIANO SNC</t>
  </si>
  <si>
    <t>VIA LOMBARDIA, 19/19A</t>
  </si>
  <si>
    <t>VIA BONCORE, 130</t>
  </si>
  <si>
    <t>VIA AGOSTINO NOVELLO, 2</t>
  </si>
  <si>
    <t>VIA DEL LAVORO SNC</t>
  </si>
  <si>
    <t>VIA DELL'AGRICOLTURA, 2</t>
  </si>
  <si>
    <t>TERRE ROVERESCHE</t>
  </si>
  <si>
    <t>VIA DEL PODESTA', 8</t>
  </si>
  <si>
    <t>VIA I MAGGIO, 8</t>
  </si>
  <si>
    <t>PIAGGIA DELLA TORRE, 7</t>
  </si>
  <si>
    <t>ZONA INDUSTRIALE FORNACI, 6</t>
  </si>
  <si>
    <t>VIA LAURETANA SNC</t>
  </si>
  <si>
    <t>NUMANA</t>
  </si>
  <si>
    <t>VIA ROMA, 13</t>
  </si>
  <si>
    <t>FANO</t>
  </si>
  <si>
    <t>CO.GE.IN SRL</t>
  </si>
  <si>
    <t>VIALE SACCO E VANZETTI, 46</t>
  </si>
  <si>
    <t>ROMA</t>
  </si>
  <si>
    <t>RM</t>
  </si>
  <si>
    <t>VIA DELLA TECNOLOGIA, 5</t>
  </si>
  <si>
    <t>VIA MAZZINI, 57</t>
  </si>
  <si>
    <t>VIA DEL LAVORO, 4/A</t>
  </si>
  <si>
    <t>ANCONA</t>
  </si>
  <si>
    <t>VIA ORTO AGRARIO, 17</t>
  </si>
  <si>
    <t>TERAMO</t>
  </si>
  <si>
    <t>TE</t>
  </si>
  <si>
    <t>VIA PAOLO BORSELLINO, 7</t>
  </si>
  <si>
    <t>VIA MEUCCI, 1</t>
  </si>
  <si>
    <t>PORTO SAN GIORGIO</t>
  </si>
  <si>
    <t>VIA DEGLI ABETI, 346</t>
  </si>
  <si>
    <t>VIA DELL`ARCOVEGGIO, 49/5</t>
  </si>
  <si>
    <t>BOLOGNA</t>
  </si>
  <si>
    <t>BO</t>
  </si>
  <si>
    <t>STRADA PROVINCIALE CORINALDESE 109/2-3</t>
  </si>
  <si>
    <t>VIA VELLUTI, 100</t>
  </si>
  <si>
    <t>VIA ENRICO FERMI, 19</t>
  </si>
  <si>
    <t>VIALE FRATELLI ROSSELLI, 46</t>
  </si>
  <si>
    <t>VIA AMEDEO MODIGLIANI, 23</t>
  </si>
  <si>
    <t>VIA VIII MARZO, 9</t>
  </si>
  <si>
    <t>STRADA CANNETO SANT`ANGELO, 5</t>
  </si>
  <si>
    <t>PERUGIA</t>
  </si>
  <si>
    <t>PG</t>
  </si>
  <si>
    <t>Qualità della proposta progettuale
(chiarezza nell’individuazione degli obiettivi e coerenza degli investimenti)</t>
  </si>
  <si>
    <t>Grado di cantierabilità e realizzabilità del progetto</t>
  </si>
  <si>
    <t>Impatto sull’innovazione di processo, sulla qualità e sicurezza del lavoro, sull’impatto energetico- ambientale e idrico</t>
  </si>
  <si>
    <t>PUNTEGGIO PONDERATO
(40)</t>
  </si>
  <si>
    <t>PUNTEGGIO PONDERATO
(60)</t>
  </si>
  <si>
    <t>Rilevanza tecnologica e innovativa del progetto</t>
  </si>
  <si>
    <t>Congruità e pertinenza dei costi esposti rispetto agli obiettivi progettuali, al piano di lavoro</t>
  </si>
  <si>
    <t>Sostenibilità economico-finanziaria del progetto</t>
  </si>
  <si>
    <t>Sede investimento</t>
  </si>
  <si>
    <t>MASSIMO CONCEDIBILE IN CONFORMITA' ALLE PREVISIONI DI CUI AL PARAGRAFO 3.5 DEL BANDO.</t>
  </si>
  <si>
    <t>MASSIMO CONCEDIBILE IN RAGIONE DELL'ESAURIMENTO DELLA DOTAZIONE FINANZIARIA PREVISTA PER LA RISERVA.</t>
  </si>
  <si>
    <t>MASSIMO CONCEDIBILE IN RAGIONE DELL'ESAURIMENTO DELLA DOTAZIONE FINANZIARIA ORDINARIA.</t>
  </si>
  <si>
    <t>IMPORTO RIDOTTO CON DDS. N. 399 DEL 03-09-2024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</si>
</sst>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64" fontId="3" fillId="0" borderId="0" xfId="0" applyNumberFormat="1" applyFont="1"/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5" fillId="3" borderId="4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2" borderId="1" xfId="0" applyNumberForma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1" fillId="4" borderId="1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2" borderId="3" xfId="0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164" fontId="0" fillId="2" borderId="3" xfId="0" applyNumberFormat="1" applyFill="1" applyBorder="1" applyAlignment="1">
      <alignment vertical="center"/>
    </xf>
    <xf numFmtId="164" fontId="3" fillId="2" borderId="3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164" fontId="1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textRotation="90" wrapText="1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64" fontId="2" fillId="4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vertical="center"/>
    </xf>
    <xf numFmtId="0" fontId="0" fillId="0" borderId="1" xfId="0" applyFill="1" applyBorder="1"/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4" fontId="0" fillId="0" borderId="2" xfId="0" applyNumberFormat="1" applyFill="1" applyBorder="1" applyAlignment="1">
      <alignment vertical="center"/>
    </xf>
    <xf numFmtId="164" fontId="1" fillId="4" borderId="2" xfId="0" applyNumberFormat="1" applyFont="1" applyFill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2EB0F-5929-4151-9350-60B3CA41102E}">
  <sheetPr>
    <pageSetUpPr fitToPage="1"/>
  </sheetPr>
  <dimension ref="A1:DO41"/>
  <sheetViews>
    <sheetView tabSelected="1" zoomScale="55" zoomScaleNormal="55" workbookViewId="0">
      <pane xSplit="5" ySplit="1" topLeftCell="F2" activePane="bottomRight" state="frozen"/>
      <selection pane="topRight" activeCell="I1" sqref="I1"/>
      <selection pane="bottomLeft" activeCell="A2" sqref="A2"/>
      <selection pane="bottomRight" activeCell="F17" sqref="F17"/>
    </sheetView>
  </sheetViews>
  <sheetFormatPr defaultColWidth="16.44140625" defaultRowHeight="14.4" x14ac:dyDescent="0.3"/>
  <cols>
    <col min="1" max="1" width="9.5546875" customWidth="1"/>
    <col min="2" max="2" width="13.33203125" customWidth="1"/>
    <col min="3" max="3" width="16.44140625" customWidth="1"/>
    <col min="4" max="4" width="10.6640625" customWidth="1"/>
    <col min="5" max="5" width="28.109375" customWidth="1"/>
    <col min="6" max="6" width="40.88671875" customWidth="1"/>
    <col min="7" max="7" width="20.33203125" customWidth="1"/>
    <col min="8" max="8" width="8.5546875" style="3" customWidth="1"/>
    <col min="9" max="9" width="23.5546875" customWidth="1"/>
    <col min="10" max="10" width="8.5546875" customWidth="1"/>
    <col min="11" max="11" width="18.44140625" customWidth="1"/>
    <col min="12" max="12" width="7.44140625" customWidth="1"/>
    <col min="13" max="13" width="16.44140625" customWidth="1"/>
    <col min="14" max="14" width="8.5546875" customWidth="1"/>
    <col min="15" max="15" width="16.44140625" customWidth="1"/>
    <col min="16" max="16" width="9.44140625" customWidth="1"/>
    <col min="17" max="17" width="16.44140625" customWidth="1"/>
    <col min="18" max="18" width="10.5546875" customWidth="1"/>
    <col min="19" max="19" width="16.44140625" customWidth="1"/>
    <col min="20" max="20" width="8.88671875" customWidth="1"/>
    <col min="21" max="21" width="16.44140625" customWidth="1"/>
    <col min="22" max="22" width="9.88671875" customWidth="1"/>
    <col min="23" max="23" width="16.44140625" customWidth="1"/>
    <col min="24" max="24" width="15.5546875" customWidth="1"/>
    <col min="25" max="25" width="16.109375" style="5" customWidth="1"/>
    <col min="26" max="26" width="15.33203125" customWidth="1"/>
    <col min="27" max="28" width="16.44140625" style="3" customWidth="1"/>
    <col min="29" max="29" width="18.5546875" style="2" customWidth="1"/>
    <col min="30" max="30" width="17.109375" style="8" customWidth="1"/>
    <col min="31" max="33" width="16.44140625" customWidth="1"/>
    <col min="35" max="35" width="93.109375" customWidth="1"/>
  </cols>
  <sheetData>
    <row r="1" spans="1:119" s="1" customFormat="1" ht="85.2" customHeight="1" x14ac:dyDescent="0.3">
      <c r="A1" s="9" t="s">
        <v>76</v>
      </c>
      <c r="B1" s="9" t="s">
        <v>0</v>
      </c>
      <c r="C1" s="9" t="s">
        <v>1</v>
      </c>
      <c r="D1" s="9" t="s">
        <v>2</v>
      </c>
      <c r="E1" s="9" t="s">
        <v>3</v>
      </c>
      <c r="F1" s="15" t="s">
        <v>83</v>
      </c>
      <c r="G1" s="15" t="s">
        <v>84</v>
      </c>
      <c r="H1" s="15" t="s">
        <v>85</v>
      </c>
      <c r="I1" s="23" t="s">
        <v>140</v>
      </c>
      <c r="J1" s="23" t="s">
        <v>4</v>
      </c>
      <c r="K1" s="50" t="s">
        <v>132</v>
      </c>
      <c r="L1" s="51" t="s">
        <v>135</v>
      </c>
      <c r="M1" s="50" t="s">
        <v>133</v>
      </c>
      <c r="N1" s="51" t="s">
        <v>135</v>
      </c>
      <c r="O1" s="50" t="s">
        <v>134</v>
      </c>
      <c r="P1" s="51" t="s">
        <v>136</v>
      </c>
      <c r="Q1" s="50" t="s">
        <v>137</v>
      </c>
      <c r="R1" s="51" t="s">
        <v>136</v>
      </c>
      <c r="S1" s="50" t="s">
        <v>138</v>
      </c>
      <c r="T1" s="51" t="s">
        <v>136</v>
      </c>
      <c r="U1" s="50" t="s">
        <v>139</v>
      </c>
      <c r="V1" s="51" t="s">
        <v>135</v>
      </c>
      <c r="W1" s="10" t="s">
        <v>71</v>
      </c>
      <c r="X1" s="10" t="s">
        <v>73</v>
      </c>
      <c r="Y1" s="10" t="s">
        <v>74</v>
      </c>
      <c r="Z1" s="57" t="s">
        <v>72</v>
      </c>
      <c r="AA1" s="10" t="s">
        <v>69</v>
      </c>
      <c r="AB1" s="10" t="s">
        <v>70</v>
      </c>
      <c r="AC1" s="12" t="s">
        <v>80</v>
      </c>
      <c r="AD1" s="13" t="s">
        <v>81</v>
      </c>
      <c r="AE1" s="14" t="s">
        <v>77</v>
      </c>
      <c r="AF1" s="14" t="s">
        <v>78</v>
      </c>
      <c r="AG1" s="14" t="s">
        <v>79</v>
      </c>
      <c r="AH1" s="14" t="s">
        <v>82</v>
      </c>
    </row>
    <row r="2" spans="1:119" ht="14.4" customHeight="1" x14ac:dyDescent="0.3">
      <c r="A2" s="23">
        <v>1</v>
      </c>
      <c r="B2" s="23">
        <v>62347</v>
      </c>
      <c r="C2" s="24" t="s">
        <v>5</v>
      </c>
      <c r="D2" s="24">
        <v>578</v>
      </c>
      <c r="E2" s="16" t="s">
        <v>28</v>
      </c>
      <c r="F2" s="16" t="s">
        <v>87</v>
      </c>
      <c r="G2" s="16" t="s">
        <v>20</v>
      </c>
      <c r="H2" s="21" t="s">
        <v>14</v>
      </c>
      <c r="I2" s="25" t="s">
        <v>17</v>
      </c>
      <c r="J2" s="11" t="s">
        <v>13</v>
      </c>
      <c r="K2" s="11">
        <v>28</v>
      </c>
      <c r="L2" s="52">
        <f>K2/100*40</f>
        <v>11.200000000000001</v>
      </c>
      <c r="M2" s="11">
        <v>22.5</v>
      </c>
      <c r="N2" s="52">
        <f>M2/100*40</f>
        <v>9</v>
      </c>
      <c r="O2" s="11">
        <v>40</v>
      </c>
      <c r="P2" s="52">
        <f>O2/100*60</f>
        <v>24</v>
      </c>
      <c r="Q2" s="11">
        <v>30.5</v>
      </c>
      <c r="R2" s="52">
        <f>Q2/100*60</f>
        <v>18.3</v>
      </c>
      <c r="S2" s="11">
        <v>18</v>
      </c>
      <c r="T2" s="52">
        <f>S2/100*60</f>
        <v>10.799999999999999</v>
      </c>
      <c r="U2" s="11">
        <v>40</v>
      </c>
      <c r="V2" s="52">
        <f>U2/100*40</f>
        <v>16</v>
      </c>
      <c r="W2" s="26">
        <f t="shared" ref="W2:W33" si="0">((K2+M2+U2)/100)*40+((O2+Q2+S2)/100)*60</f>
        <v>89.300000000000011</v>
      </c>
      <c r="X2" s="11">
        <v>0</v>
      </c>
      <c r="Y2" s="11">
        <v>2.5</v>
      </c>
      <c r="Z2" s="27">
        <f>W2+X2+Y2</f>
        <v>91.800000000000011</v>
      </c>
      <c r="AA2" s="11" t="s">
        <v>7</v>
      </c>
      <c r="AB2" s="11" t="s">
        <v>7</v>
      </c>
      <c r="AC2" s="29">
        <v>724280.58</v>
      </c>
      <c r="AD2" s="30">
        <v>144856.12</v>
      </c>
      <c r="AE2" s="31">
        <v>72428.06</v>
      </c>
      <c r="AF2" s="31">
        <v>50699.64</v>
      </c>
      <c r="AG2" s="31">
        <v>21728.42</v>
      </c>
      <c r="AH2" s="32">
        <f>AE2+AF2+AG2</f>
        <v>144856.12</v>
      </c>
      <c r="AI2" s="33"/>
      <c r="AJ2" s="20"/>
      <c r="AK2" s="20"/>
    </row>
    <row r="3" spans="1:119" ht="28.95" customHeight="1" x14ac:dyDescent="0.3">
      <c r="A3" s="23">
        <v>2</v>
      </c>
      <c r="B3" s="23">
        <v>63442</v>
      </c>
      <c r="C3" s="24" t="s">
        <v>5</v>
      </c>
      <c r="D3" s="24">
        <v>578</v>
      </c>
      <c r="E3" s="16" t="s">
        <v>43</v>
      </c>
      <c r="F3" s="16" t="s">
        <v>88</v>
      </c>
      <c r="G3" s="16" t="s">
        <v>38</v>
      </c>
      <c r="H3" s="21" t="s">
        <v>13</v>
      </c>
      <c r="I3" s="25" t="s">
        <v>38</v>
      </c>
      <c r="J3" s="11" t="s">
        <v>13</v>
      </c>
      <c r="K3" s="11">
        <v>24</v>
      </c>
      <c r="L3" s="52">
        <f t="shared" ref="L3:L33" si="1">K3/100*40</f>
        <v>9.6</v>
      </c>
      <c r="M3" s="11">
        <v>30</v>
      </c>
      <c r="N3" s="52">
        <f t="shared" ref="N3:N33" si="2">M3/100*40</f>
        <v>12</v>
      </c>
      <c r="O3" s="11">
        <v>31</v>
      </c>
      <c r="P3" s="52">
        <f t="shared" ref="P3:P33" si="3">O3/100*60</f>
        <v>18.600000000000001</v>
      </c>
      <c r="Q3" s="11">
        <v>30.5</v>
      </c>
      <c r="R3" s="52">
        <f t="shared" ref="R3:R33" si="4">Q3/100*60</f>
        <v>18.3</v>
      </c>
      <c r="S3" s="11">
        <v>19</v>
      </c>
      <c r="T3" s="52">
        <f t="shared" ref="T3:T33" si="5">S3/100*60</f>
        <v>11.4</v>
      </c>
      <c r="U3" s="11">
        <v>40</v>
      </c>
      <c r="V3" s="52">
        <f t="shared" ref="V3:V33" si="6">U3/100*40</f>
        <v>16</v>
      </c>
      <c r="W3" s="26">
        <f t="shared" si="0"/>
        <v>85.9</v>
      </c>
      <c r="X3" s="11">
        <v>0</v>
      </c>
      <c r="Y3" s="11">
        <v>2.5</v>
      </c>
      <c r="Z3" s="27">
        <f t="shared" ref="Z3:Z33" si="7">W3+X3+Y3</f>
        <v>88.4</v>
      </c>
      <c r="AA3" s="11" t="s">
        <v>7</v>
      </c>
      <c r="AB3" s="11" t="s">
        <v>7</v>
      </c>
      <c r="AC3" s="29">
        <v>1682496.74</v>
      </c>
      <c r="AD3" s="30">
        <v>300000</v>
      </c>
      <c r="AE3" s="31">
        <v>150000</v>
      </c>
      <c r="AF3" s="31">
        <v>105000</v>
      </c>
      <c r="AG3" s="31">
        <v>45000</v>
      </c>
      <c r="AH3" s="32">
        <f t="shared" ref="AH3:AH22" si="8">AE3+AF3+AG3</f>
        <v>300000</v>
      </c>
      <c r="AI3" s="33"/>
      <c r="AJ3" s="20"/>
      <c r="AK3" s="20"/>
    </row>
    <row r="4" spans="1:119" x14ac:dyDescent="0.3">
      <c r="A4" s="23">
        <v>3</v>
      </c>
      <c r="B4" s="23">
        <v>63103</v>
      </c>
      <c r="C4" s="24" t="s">
        <v>5</v>
      </c>
      <c r="D4" s="24">
        <v>578</v>
      </c>
      <c r="E4" s="16" t="s">
        <v>30</v>
      </c>
      <c r="F4" s="16" t="s">
        <v>89</v>
      </c>
      <c r="G4" s="16" t="s">
        <v>29</v>
      </c>
      <c r="H4" s="21" t="s">
        <v>14</v>
      </c>
      <c r="I4" s="25" t="s">
        <v>29</v>
      </c>
      <c r="J4" s="11" t="s">
        <v>14</v>
      </c>
      <c r="K4" s="11">
        <v>22</v>
      </c>
      <c r="L4" s="52">
        <f t="shared" si="1"/>
        <v>8.8000000000000007</v>
      </c>
      <c r="M4" s="11">
        <v>25</v>
      </c>
      <c r="N4" s="52">
        <f t="shared" si="2"/>
        <v>10</v>
      </c>
      <c r="O4" s="11">
        <v>30.5</v>
      </c>
      <c r="P4" s="52">
        <f t="shared" si="3"/>
        <v>18.3</v>
      </c>
      <c r="Q4" s="11">
        <v>30.5</v>
      </c>
      <c r="R4" s="52">
        <f t="shared" si="4"/>
        <v>18.3</v>
      </c>
      <c r="S4" s="11">
        <v>15.5</v>
      </c>
      <c r="T4" s="52">
        <f t="shared" si="5"/>
        <v>9.3000000000000007</v>
      </c>
      <c r="U4" s="11">
        <v>40</v>
      </c>
      <c r="V4" s="52">
        <f t="shared" si="6"/>
        <v>16</v>
      </c>
      <c r="W4" s="26">
        <f t="shared" si="0"/>
        <v>80.699999999999989</v>
      </c>
      <c r="X4" s="11">
        <v>0</v>
      </c>
      <c r="Y4" s="11">
        <v>2.5</v>
      </c>
      <c r="Z4" s="27">
        <f t="shared" si="7"/>
        <v>83.199999999999989</v>
      </c>
      <c r="AA4" s="11" t="s">
        <v>7</v>
      </c>
      <c r="AB4" s="11" t="s">
        <v>12</v>
      </c>
      <c r="AC4" s="29">
        <v>175287.4</v>
      </c>
      <c r="AD4" s="30">
        <v>87643.7</v>
      </c>
      <c r="AE4" s="31">
        <v>43821.85</v>
      </c>
      <c r="AF4" s="31">
        <v>30675.3</v>
      </c>
      <c r="AG4" s="31">
        <v>13146.549999999985</v>
      </c>
      <c r="AH4" s="32">
        <f t="shared" si="8"/>
        <v>87643.699999999983</v>
      </c>
      <c r="AI4" s="20"/>
      <c r="AJ4" s="20"/>
      <c r="AK4" s="20"/>
    </row>
    <row r="5" spans="1:119" x14ac:dyDescent="0.3">
      <c r="A5" s="23">
        <v>4</v>
      </c>
      <c r="B5" s="23">
        <v>64146</v>
      </c>
      <c r="C5" s="24" t="s">
        <v>5</v>
      </c>
      <c r="D5" s="24">
        <v>578</v>
      </c>
      <c r="E5" s="16" t="s">
        <v>31</v>
      </c>
      <c r="F5" s="16" t="s">
        <v>90</v>
      </c>
      <c r="G5" s="16" t="s">
        <v>18</v>
      </c>
      <c r="H5" s="21" t="s">
        <v>14</v>
      </c>
      <c r="I5" s="25" t="s">
        <v>18</v>
      </c>
      <c r="J5" s="11" t="s">
        <v>14</v>
      </c>
      <c r="K5" s="11">
        <v>23</v>
      </c>
      <c r="L5" s="52">
        <f t="shared" si="1"/>
        <v>9.2000000000000011</v>
      </c>
      <c r="M5" s="11">
        <v>22</v>
      </c>
      <c r="N5" s="52">
        <f t="shared" si="2"/>
        <v>8.8000000000000007</v>
      </c>
      <c r="O5" s="11">
        <v>31</v>
      </c>
      <c r="P5" s="52">
        <f t="shared" si="3"/>
        <v>18.600000000000001</v>
      </c>
      <c r="Q5" s="11">
        <v>31</v>
      </c>
      <c r="R5" s="52">
        <f t="shared" si="4"/>
        <v>18.600000000000001</v>
      </c>
      <c r="S5" s="11">
        <v>15</v>
      </c>
      <c r="T5" s="52">
        <f t="shared" si="5"/>
        <v>9</v>
      </c>
      <c r="U5" s="11">
        <v>40</v>
      </c>
      <c r="V5" s="52">
        <f t="shared" si="6"/>
        <v>16</v>
      </c>
      <c r="W5" s="26">
        <f t="shared" si="0"/>
        <v>80.2</v>
      </c>
      <c r="X5" s="11">
        <v>0</v>
      </c>
      <c r="Y5" s="11">
        <v>2.5</v>
      </c>
      <c r="Z5" s="27">
        <f t="shared" si="7"/>
        <v>82.7</v>
      </c>
      <c r="AA5" s="11" t="s">
        <v>7</v>
      </c>
      <c r="AB5" s="11" t="s">
        <v>7</v>
      </c>
      <c r="AC5" s="29">
        <v>424012.4</v>
      </c>
      <c r="AD5" s="30">
        <v>212006.2</v>
      </c>
      <c r="AE5" s="31">
        <v>61360.4</v>
      </c>
      <c r="AF5" s="31">
        <v>42952.28</v>
      </c>
      <c r="AG5" s="31">
        <v>18408.120000000003</v>
      </c>
      <c r="AH5" s="32">
        <v>119720.8</v>
      </c>
      <c r="AI5" s="58" t="s">
        <v>144</v>
      </c>
      <c r="AJ5" s="20"/>
      <c r="AK5" s="20"/>
    </row>
    <row r="6" spans="1:119" x14ac:dyDescent="0.3">
      <c r="A6" s="23">
        <v>5</v>
      </c>
      <c r="B6" s="23">
        <v>64226</v>
      </c>
      <c r="C6" s="24" t="s">
        <v>5</v>
      </c>
      <c r="D6" s="24">
        <v>578</v>
      </c>
      <c r="E6" s="16" t="s">
        <v>59</v>
      </c>
      <c r="F6" s="16" t="s">
        <v>91</v>
      </c>
      <c r="G6" s="16" t="s">
        <v>58</v>
      </c>
      <c r="H6" s="21" t="s">
        <v>6</v>
      </c>
      <c r="I6" s="25" t="s">
        <v>58</v>
      </c>
      <c r="J6" s="11" t="s">
        <v>6</v>
      </c>
      <c r="K6" s="7">
        <v>22</v>
      </c>
      <c r="L6" s="52">
        <f t="shared" si="1"/>
        <v>8.8000000000000007</v>
      </c>
      <c r="M6" s="7">
        <v>30</v>
      </c>
      <c r="N6" s="52">
        <f t="shared" si="2"/>
        <v>12</v>
      </c>
      <c r="O6" s="7">
        <v>28</v>
      </c>
      <c r="P6" s="52">
        <f t="shared" si="3"/>
        <v>16.8</v>
      </c>
      <c r="Q6" s="7">
        <v>26</v>
      </c>
      <c r="R6" s="52">
        <f t="shared" si="4"/>
        <v>15.600000000000001</v>
      </c>
      <c r="S6" s="7">
        <v>15</v>
      </c>
      <c r="T6" s="52">
        <f t="shared" si="5"/>
        <v>9</v>
      </c>
      <c r="U6" s="7">
        <v>40</v>
      </c>
      <c r="V6" s="52">
        <f t="shared" si="6"/>
        <v>16</v>
      </c>
      <c r="W6" s="55">
        <f t="shared" si="0"/>
        <v>78.2</v>
      </c>
      <c r="X6" s="7">
        <v>0</v>
      </c>
      <c r="Y6" s="7">
        <v>2.5</v>
      </c>
      <c r="Z6" s="27">
        <f t="shared" si="7"/>
        <v>80.7</v>
      </c>
      <c r="AA6" s="11" t="s">
        <v>7</v>
      </c>
      <c r="AB6" s="11" t="s">
        <v>7</v>
      </c>
      <c r="AC6" s="29">
        <v>483065</v>
      </c>
      <c r="AD6" s="30">
        <v>120766.25</v>
      </c>
      <c r="AE6" s="31">
        <v>60383.13</v>
      </c>
      <c r="AF6" s="31">
        <v>42268.19</v>
      </c>
      <c r="AG6" s="31">
        <v>18114.93</v>
      </c>
      <c r="AH6" s="32">
        <f t="shared" si="8"/>
        <v>120766.25</v>
      </c>
      <c r="AI6" s="58"/>
      <c r="AJ6" s="20"/>
      <c r="AK6" s="20"/>
    </row>
    <row r="7" spans="1:119" ht="28.8" x14ac:dyDescent="0.3">
      <c r="A7" s="23">
        <v>6</v>
      </c>
      <c r="B7" s="23">
        <v>63782</v>
      </c>
      <c r="C7" s="24" t="s">
        <v>5</v>
      </c>
      <c r="D7" s="24">
        <v>578</v>
      </c>
      <c r="E7" s="16" t="s">
        <v>64</v>
      </c>
      <c r="F7" s="16" t="s">
        <v>92</v>
      </c>
      <c r="G7" s="16" t="s">
        <v>58</v>
      </c>
      <c r="H7" s="21" t="s">
        <v>6</v>
      </c>
      <c r="I7" s="25" t="s">
        <v>58</v>
      </c>
      <c r="J7" s="11" t="s">
        <v>6</v>
      </c>
      <c r="K7" s="7">
        <v>22.5</v>
      </c>
      <c r="L7" s="52">
        <f t="shared" si="1"/>
        <v>9</v>
      </c>
      <c r="M7" s="7">
        <v>30</v>
      </c>
      <c r="N7" s="52">
        <f t="shared" si="2"/>
        <v>12</v>
      </c>
      <c r="O7" s="7">
        <v>24</v>
      </c>
      <c r="P7" s="52">
        <f t="shared" si="3"/>
        <v>14.399999999999999</v>
      </c>
      <c r="Q7" s="7">
        <v>26</v>
      </c>
      <c r="R7" s="52">
        <f t="shared" si="4"/>
        <v>15.600000000000001</v>
      </c>
      <c r="S7" s="7">
        <v>18</v>
      </c>
      <c r="T7" s="52">
        <f t="shared" si="5"/>
        <v>10.799999999999999</v>
      </c>
      <c r="U7" s="7">
        <v>40</v>
      </c>
      <c r="V7" s="52">
        <f t="shared" si="6"/>
        <v>16</v>
      </c>
      <c r="W7" s="55">
        <f t="shared" si="0"/>
        <v>77.800000000000011</v>
      </c>
      <c r="X7" s="7">
        <v>0</v>
      </c>
      <c r="Y7" s="7">
        <v>2.5</v>
      </c>
      <c r="Z7" s="27">
        <f t="shared" si="7"/>
        <v>80.300000000000011</v>
      </c>
      <c r="AA7" s="11" t="s">
        <v>7</v>
      </c>
      <c r="AB7" s="11" t="s">
        <v>7</v>
      </c>
      <c r="AC7" s="29">
        <v>311277</v>
      </c>
      <c r="AD7" s="30">
        <v>155638.5</v>
      </c>
      <c r="AE7" s="31">
        <v>77819.25</v>
      </c>
      <c r="AF7" s="31">
        <v>54473.48</v>
      </c>
      <c r="AG7" s="31">
        <v>23345.769999999997</v>
      </c>
      <c r="AH7" s="32">
        <f t="shared" si="8"/>
        <v>155638.5</v>
      </c>
      <c r="AI7" s="58"/>
      <c r="AJ7" s="20"/>
      <c r="AK7" s="20"/>
    </row>
    <row r="8" spans="1:119" x14ac:dyDescent="0.3">
      <c r="A8" s="23">
        <v>7</v>
      </c>
      <c r="B8" s="23">
        <v>63902</v>
      </c>
      <c r="C8" s="24" t="s">
        <v>5</v>
      </c>
      <c r="D8" s="24">
        <v>578</v>
      </c>
      <c r="E8" s="16" t="s">
        <v>42</v>
      </c>
      <c r="F8" s="16" t="s">
        <v>93</v>
      </c>
      <c r="G8" s="16" t="s">
        <v>19</v>
      </c>
      <c r="H8" s="21" t="s">
        <v>13</v>
      </c>
      <c r="I8" s="25" t="s">
        <v>19</v>
      </c>
      <c r="J8" s="11" t="s">
        <v>13</v>
      </c>
      <c r="K8" s="7">
        <v>22.5</v>
      </c>
      <c r="L8" s="52">
        <f t="shared" si="1"/>
        <v>9</v>
      </c>
      <c r="M8" s="7">
        <v>20</v>
      </c>
      <c r="N8" s="52">
        <f t="shared" si="2"/>
        <v>8</v>
      </c>
      <c r="O8" s="7">
        <v>30</v>
      </c>
      <c r="P8" s="52">
        <f t="shared" si="3"/>
        <v>18</v>
      </c>
      <c r="Q8" s="7">
        <v>30</v>
      </c>
      <c r="R8" s="52">
        <f t="shared" si="4"/>
        <v>18</v>
      </c>
      <c r="S8" s="7">
        <v>15.5</v>
      </c>
      <c r="T8" s="52">
        <f t="shared" si="5"/>
        <v>9.3000000000000007</v>
      </c>
      <c r="U8" s="7">
        <v>40</v>
      </c>
      <c r="V8" s="52">
        <f t="shared" si="6"/>
        <v>16</v>
      </c>
      <c r="W8" s="55">
        <f t="shared" si="0"/>
        <v>78.3</v>
      </c>
      <c r="X8" s="7">
        <v>0</v>
      </c>
      <c r="Y8" s="7">
        <v>0</v>
      </c>
      <c r="Z8" s="27">
        <f t="shared" si="7"/>
        <v>78.3</v>
      </c>
      <c r="AA8" s="11" t="s">
        <v>7</v>
      </c>
      <c r="AB8" s="11" t="s">
        <v>12</v>
      </c>
      <c r="AC8" s="29">
        <v>536137</v>
      </c>
      <c r="AD8" s="30">
        <v>268068.5</v>
      </c>
      <c r="AE8" s="31">
        <v>100000</v>
      </c>
      <c r="AF8" s="31">
        <v>70000</v>
      </c>
      <c r="AG8" s="31">
        <v>30000</v>
      </c>
      <c r="AH8" s="32">
        <v>71009.5</v>
      </c>
      <c r="AI8" s="58" t="s">
        <v>144</v>
      </c>
      <c r="AJ8" s="20"/>
      <c r="AK8" s="20"/>
    </row>
    <row r="9" spans="1:119" x14ac:dyDescent="0.3">
      <c r="A9" s="23">
        <v>8</v>
      </c>
      <c r="B9" s="23">
        <v>62931</v>
      </c>
      <c r="C9" s="24" t="s">
        <v>5</v>
      </c>
      <c r="D9" s="24">
        <v>578</v>
      </c>
      <c r="E9" s="16" t="s">
        <v>68</v>
      </c>
      <c r="F9" s="16" t="s">
        <v>94</v>
      </c>
      <c r="G9" s="16" t="s">
        <v>26</v>
      </c>
      <c r="H9" s="21" t="s">
        <v>14</v>
      </c>
      <c r="I9" s="25" t="s">
        <v>26</v>
      </c>
      <c r="J9" s="11" t="s">
        <v>14</v>
      </c>
      <c r="K9" s="7">
        <v>19</v>
      </c>
      <c r="L9" s="52">
        <f t="shared" si="1"/>
        <v>7.6</v>
      </c>
      <c r="M9" s="7">
        <v>22</v>
      </c>
      <c r="N9" s="52">
        <f t="shared" si="2"/>
        <v>8.8000000000000007</v>
      </c>
      <c r="O9" s="7">
        <v>30</v>
      </c>
      <c r="P9" s="52">
        <f t="shared" si="3"/>
        <v>18</v>
      </c>
      <c r="Q9" s="7">
        <v>30</v>
      </c>
      <c r="R9" s="52">
        <f t="shared" si="4"/>
        <v>18</v>
      </c>
      <c r="S9" s="7">
        <v>11</v>
      </c>
      <c r="T9" s="52">
        <f t="shared" si="5"/>
        <v>6.6</v>
      </c>
      <c r="U9" s="7">
        <v>40</v>
      </c>
      <c r="V9" s="52">
        <f t="shared" si="6"/>
        <v>16</v>
      </c>
      <c r="W9" s="55">
        <f t="shared" si="0"/>
        <v>75</v>
      </c>
      <c r="X9" s="7">
        <v>0</v>
      </c>
      <c r="Y9" s="7">
        <v>2.5</v>
      </c>
      <c r="Z9" s="27">
        <f t="shared" si="7"/>
        <v>77.5</v>
      </c>
      <c r="AA9" s="11" t="s">
        <v>7</v>
      </c>
      <c r="AB9" s="11" t="s">
        <v>7</v>
      </c>
      <c r="AC9" s="29">
        <v>1746260</v>
      </c>
      <c r="AD9" s="30">
        <v>300000</v>
      </c>
      <c r="AE9" s="31">
        <v>150000</v>
      </c>
      <c r="AF9" s="31">
        <v>105000</v>
      </c>
      <c r="AG9" s="31">
        <v>45000</v>
      </c>
      <c r="AH9" s="32">
        <f t="shared" si="8"/>
        <v>300000</v>
      </c>
      <c r="AI9" s="58"/>
      <c r="AJ9" s="20"/>
      <c r="AK9" s="20"/>
    </row>
    <row r="10" spans="1:119" x14ac:dyDescent="0.3">
      <c r="A10" s="23">
        <v>9</v>
      </c>
      <c r="B10" s="23">
        <v>64114</v>
      </c>
      <c r="C10" s="24" t="s">
        <v>5</v>
      </c>
      <c r="D10" s="24">
        <v>578</v>
      </c>
      <c r="E10" s="16" t="s">
        <v>23</v>
      </c>
      <c r="F10" s="16" t="s">
        <v>95</v>
      </c>
      <c r="G10" s="16" t="s">
        <v>96</v>
      </c>
      <c r="H10" s="21" t="s">
        <v>14</v>
      </c>
      <c r="I10" s="25" t="s">
        <v>24</v>
      </c>
      <c r="J10" s="11" t="s">
        <v>14</v>
      </c>
      <c r="K10" s="7">
        <v>23</v>
      </c>
      <c r="L10" s="52">
        <f t="shared" si="1"/>
        <v>9.2000000000000011</v>
      </c>
      <c r="M10" s="7">
        <v>24</v>
      </c>
      <c r="N10" s="52">
        <f t="shared" si="2"/>
        <v>9.6</v>
      </c>
      <c r="O10" s="7">
        <v>31</v>
      </c>
      <c r="P10" s="52">
        <f t="shared" si="3"/>
        <v>18.600000000000001</v>
      </c>
      <c r="Q10" s="7">
        <v>25</v>
      </c>
      <c r="R10" s="52">
        <f t="shared" si="4"/>
        <v>15</v>
      </c>
      <c r="S10" s="7">
        <v>15</v>
      </c>
      <c r="T10" s="52">
        <f t="shared" si="5"/>
        <v>9</v>
      </c>
      <c r="U10" s="7">
        <v>40</v>
      </c>
      <c r="V10" s="52">
        <f t="shared" si="6"/>
        <v>16</v>
      </c>
      <c r="W10" s="55">
        <f t="shared" si="0"/>
        <v>77.399999999999991</v>
      </c>
      <c r="X10" s="7">
        <v>0</v>
      </c>
      <c r="Y10" s="7">
        <v>0</v>
      </c>
      <c r="Z10" s="27">
        <f t="shared" si="7"/>
        <v>77.399999999999991</v>
      </c>
      <c r="AA10" s="11" t="s">
        <v>7</v>
      </c>
      <c r="AB10" s="11" t="s">
        <v>12</v>
      </c>
      <c r="AC10" s="29">
        <v>155305.98000000001</v>
      </c>
      <c r="AD10" s="30">
        <v>77652.990000000005</v>
      </c>
      <c r="AE10" s="31">
        <v>38826.49</v>
      </c>
      <c r="AF10" s="31">
        <v>27178.54</v>
      </c>
      <c r="AG10" s="31">
        <v>11647.960000000006</v>
      </c>
      <c r="AH10" s="32">
        <f t="shared" si="8"/>
        <v>77652.990000000005</v>
      </c>
      <c r="AI10" s="58"/>
      <c r="AJ10" s="20"/>
      <c r="AK10" s="20"/>
    </row>
    <row r="11" spans="1:119" s="4" customFormat="1" x14ac:dyDescent="0.3">
      <c r="A11" s="23">
        <v>10</v>
      </c>
      <c r="B11" s="23">
        <v>64013</v>
      </c>
      <c r="C11" s="24" t="s">
        <v>5</v>
      </c>
      <c r="D11" s="6">
        <v>578</v>
      </c>
      <c r="E11" s="18" t="s">
        <v>36</v>
      </c>
      <c r="F11" s="18" t="s">
        <v>86</v>
      </c>
      <c r="G11" s="18" t="s">
        <v>19</v>
      </c>
      <c r="H11" s="17" t="s">
        <v>13</v>
      </c>
      <c r="I11" s="25" t="s">
        <v>37</v>
      </c>
      <c r="J11" s="11" t="s">
        <v>13</v>
      </c>
      <c r="K11" s="7">
        <v>22</v>
      </c>
      <c r="L11" s="52">
        <f t="shared" si="1"/>
        <v>8.8000000000000007</v>
      </c>
      <c r="M11" s="7">
        <v>22</v>
      </c>
      <c r="N11" s="52">
        <f t="shared" si="2"/>
        <v>8.8000000000000007</v>
      </c>
      <c r="O11" s="7">
        <v>30</v>
      </c>
      <c r="P11" s="52">
        <f t="shared" si="3"/>
        <v>18</v>
      </c>
      <c r="Q11" s="7">
        <v>25</v>
      </c>
      <c r="R11" s="52">
        <f t="shared" si="4"/>
        <v>15</v>
      </c>
      <c r="S11" s="7">
        <v>15</v>
      </c>
      <c r="T11" s="52">
        <f t="shared" si="5"/>
        <v>9</v>
      </c>
      <c r="U11" s="7">
        <v>40</v>
      </c>
      <c r="V11" s="52">
        <f t="shared" si="6"/>
        <v>16</v>
      </c>
      <c r="W11" s="55">
        <f t="shared" si="0"/>
        <v>75.599999999999994</v>
      </c>
      <c r="X11" s="7">
        <v>0</v>
      </c>
      <c r="Y11" s="7">
        <v>0</v>
      </c>
      <c r="Z11" s="27">
        <f t="shared" si="7"/>
        <v>75.599999999999994</v>
      </c>
      <c r="AA11" s="11" t="s">
        <v>7</v>
      </c>
      <c r="AB11" s="11" t="s">
        <v>7</v>
      </c>
      <c r="AC11" s="29">
        <v>294000</v>
      </c>
      <c r="AD11" s="30">
        <v>147000</v>
      </c>
      <c r="AE11" s="31">
        <v>73500</v>
      </c>
      <c r="AF11" s="31">
        <v>51450</v>
      </c>
      <c r="AG11" s="31">
        <v>22050</v>
      </c>
      <c r="AH11" s="32">
        <f t="shared" si="8"/>
        <v>147000</v>
      </c>
      <c r="AI11" s="58"/>
      <c r="AJ11" s="20"/>
      <c r="AK11" s="20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</row>
    <row r="12" spans="1:119" x14ac:dyDescent="0.3">
      <c r="A12" s="23">
        <v>11</v>
      </c>
      <c r="B12" s="23">
        <v>64221</v>
      </c>
      <c r="C12" s="24" t="s">
        <v>5</v>
      </c>
      <c r="D12" s="24">
        <v>578</v>
      </c>
      <c r="E12" s="16" t="s">
        <v>52</v>
      </c>
      <c r="F12" s="16" t="s">
        <v>97</v>
      </c>
      <c r="G12" s="16" t="s">
        <v>51</v>
      </c>
      <c r="H12" s="21" t="s">
        <v>9</v>
      </c>
      <c r="I12" s="25" t="s">
        <v>51</v>
      </c>
      <c r="J12" s="11" t="s">
        <v>9</v>
      </c>
      <c r="K12" s="7">
        <v>22</v>
      </c>
      <c r="L12" s="52">
        <f t="shared" si="1"/>
        <v>8.8000000000000007</v>
      </c>
      <c r="M12" s="7">
        <v>22</v>
      </c>
      <c r="N12" s="52">
        <f t="shared" si="2"/>
        <v>8.8000000000000007</v>
      </c>
      <c r="O12" s="7">
        <v>25.5</v>
      </c>
      <c r="P12" s="52">
        <f t="shared" si="3"/>
        <v>15.3</v>
      </c>
      <c r="Q12" s="7">
        <v>25</v>
      </c>
      <c r="R12" s="52">
        <f t="shared" si="4"/>
        <v>15</v>
      </c>
      <c r="S12" s="7">
        <v>15</v>
      </c>
      <c r="T12" s="52">
        <f t="shared" si="5"/>
        <v>9</v>
      </c>
      <c r="U12" s="7">
        <v>40</v>
      </c>
      <c r="V12" s="52">
        <f t="shared" si="6"/>
        <v>16</v>
      </c>
      <c r="W12" s="55">
        <f t="shared" si="0"/>
        <v>72.900000000000006</v>
      </c>
      <c r="X12" s="7">
        <v>0</v>
      </c>
      <c r="Y12" s="7">
        <v>2.5</v>
      </c>
      <c r="Z12" s="27">
        <f t="shared" si="7"/>
        <v>75.400000000000006</v>
      </c>
      <c r="AA12" s="11" t="s">
        <v>7</v>
      </c>
      <c r="AB12" s="11" t="s">
        <v>12</v>
      </c>
      <c r="AC12" s="29">
        <v>305595.05</v>
      </c>
      <c r="AD12" s="30">
        <v>152797.53</v>
      </c>
      <c r="AE12" s="31">
        <v>76398.77</v>
      </c>
      <c r="AF12" s="31">
        <v>53479.14</v>
      </c>
      <c r="AG12" s="31">
        <v>22919.619999999995</v>
      </c>
      <c r="AH12" s="32">
        <f t="shared" si="8"/>
        <v>152797.53</v>
      </c>
      <c r="AI12" s="58"/>
      <c r="AJ12" s="20"/>
      <c r="AK12" s="20"/>
    </row>
    <row r="13" spans="1:119" x14ac:dyDescent="0.3">
      <c r="A13" s="23">
        <v>12</v>
      </c>
      <c r="B13" s="23">
        <v>64228</v>
      </c>
      <c r="C13" s="24" t="s">
        <v>5</v>
      </c>
      <c r="D13" s="24">
        <v>578</v>
      </c>
      <c r="E13" s="16" t="s">
        <v>61</v>
      </c>
      <c r="F13" s="16" t="s">
        <v>98</v>
      </c>
      <c r="G13" s="16" t="s">
        <v>62</v>
      </c>
      <c r="H13" s="21" t="s">
        <v>6</v>
      </c>
      <c r="I13" s="25" t="s">
        <v>62</v>
      </c>
      <c r="J13" s="11" t="s">
        <v>6</v>
      </c>
      <c r="K13" s="7">
        <v>22</v>
      </c>
      <c r="L13" s="52">
        <f t="shared" si="1"/>
        <v>8.8000000000000007</v>
      </c>
      <c r="M13" s="7">
        <v>22</v>
      </c>
      <c r="N13" s="52">
        <f t="shared" si="2"/>
        <v>8.8000000000000007</v>
      </c>
      <c r="O13" s="7">
        <v>26</v>
      </c>
      <c r="P13" s="52">
        <f t="shared" si="3"/>
        <v>15.600000000000001</v>
      </c>
      <c r="Q13" s="7">
        <v>24</v>
      </c>
      <c r="R13" s="52">
        <f t="shared" si="4"/>
        <v>14.399999999999999</v>
      </c>
      <c r="S13" s="7">
        <v>15</v>
      </c>
      <c r="T13" s="52">
        <f t="shared" si="5"/>
        <v>9</v>
      </c>
      <c r="U13" s="7">
        <v>40</v>
      </c>
      <c r="V13" s="52">
        <f t="shared" si="6"/>
        <v>16</v>
      </c>
      <c r="W13" s="55">
        <f t="shared" si="0"/>
        <v>72.599999999999994</v>
      </c>
      <c r="X13" s="7">
        <v>0</v>
      </c>
      <c r="Y13" s="7">
        <v>2.5</v>
      </c>
      <c r="Z13" s="27">
        <f t="shared" si="7"/>
        <v>75.099999999999994</v>
      </c>
      <c r="AA13" s="11" t="s">
        <v>7</v>
      </c>
      <c r="AB13" s="11" t="s">
        <v>7</v>
      </c>
      <c r="AC13" s="29">
        <v>1005220.8</v>
      </c>
      <c r="AD13" s="30">
        <v>251305.2</v>
      </c>
      <c r="AE13" s="31">
        <v>125652.6</v>
      </c>
      <c r="AF13" s="31">
        <v>87956.82</v>
      </c>
      <c r="AG13" s="31">
        <v>37695.77999999997</v>
      </c>
      <c r="AH13" s="32">
        <f t="shared" si="8"/>
        <v>251305.19999999998</v>
      </c>
      <c r="AI13" s="58"/>
      <c r="AJ13" s="20"/>
      <c r="AK13" s="20"/>
    </row>
    <row r="14" spans="1:119" x14ac:dyDescent="0.3">
      <c r="A14" s="23">
        <v>13</v>
      </c>
      <c r="B14" s="23">
        <v>63938</v>
      </c>
      <c r="C14" s="24" t="s">
        <v>5</v>
      </c>
      <c r="D14" s="6">
        <v>578</v>
      </c>
      <c r="E14" s="18" t="s">
        <v>57</v>
      </c>
      <c r="F14" s="18" t="s">
        <v>99</v>
      </c>
      <c r="G14" s="18" t="s">
        <v>8</v>
      </c>
      <c r="H14" s="17" t="s">
        <v>9</v>
      </c>
      <c r="I14" s="25" t="s">
        <v>8</v>
      </c>
      <c r="J14" s="11" t="s">
        <v>9</v>
      </c>
      <c r="K14" s="7">
        <v>22</v>
      </c>
      <c r="L14" s="52">
        <f t="shared" si="1"/>
        <v>8.8000000000000007</v>
      </c>
      <c r="M14" s="7">
        <v>17</v>
      </c>
      <c r="N14" s="52">
        <f t="shared" si="2"/>
        <v>6.8000000000000007</v>
      </c>
      <c r="O14" s="7">
        <v>28</v>
      </c>
      <c r="P14" s="52">
        <f t="shared" si="3"/>
        <v>16.8</v>
      </c>
      <c r="Q14" s="7">
        <v>28</v>
      </c>
      <c r="R14" s="52">
        <f t="shared" si="4"/>
        <v>16.8</v>
      </c>
      <c r="S14" s="7">
        <v>11</v>
      </c>
      <c r="T14" s="52">
        <f t="shared" si="5"/>
        <v>6.6</v>
      </c>
      <c r="U14" s="7">
        <v>40</v>
      </c>
      <c r="V14" s="52">
        <f t="shared" si="6"/>
        <v>16</v>
      </c>
      <c r="W14" s="55">
        <f t="shared" si="0"/>
        <v>71.800000000000011</v>
      </c>
      <c r="X14" s="7">
        <v>0</v>
      </c>
      <c r="Y14" s="7">
        <v>2.5</v>
      </c>
      <c r="Z14" s="27">
        <f t="shared" si="7"/>
        <v>74.300000000000011</v>
      </c>
      <c r="AA14" s="11" t="s">
        <v>7</v>
      </c>
      <c r="AB14" s="11" t="s">
        <v>7</v>
      </c>
      <c r="AC14" s="29">
        <v>338227</v>
      </c>
      <c r="AD14" s="30">
        <v>169113.5</v>
      </c>
      <c r="AE14" s="31">
        <v>84556.75</v>
      </c>
      <c r="AF14" s="31">
        <v>59189.73</v>
      </c>
      <c r="AG14" s="31">
        <v>25367.019999999997</v>
      </c>
      <c r="AH14" s="32">
        <f t="shared" si="8"/>
        <v>169113.5</v>
      </c>
      <c r="AI14" s="58"/>
      <c r="AJ14" s="20"/>
      <c r="AK14" s="20"/>
    </row>
    <row r="15" spans="1:119" x14ac:dyDescent="0.3">
      <c r="A15" s="23">
        <v>14</v>
      </c>
      <c r="B15" s="23">
        <v>63199</v>
      </c>
      <c r="C15" s="24" t="s">
        <v>5</v>
      </c>
      <c r="D15" s="24">
        <v>578</v>
      </c>
      <c r="E15" s="16" t="s">
        <v>44</v>
      </c>
      <c r="F15" s="16" t="s">
        <v>100</v>
      </c>
      <c r="G15" s="16" t="s">
        <v>40</v>
      </c>
      <c r="H15" s="21" t="s">
        <v>13</v>
      </c>
      <c r="I15" s="25" t="s">
        <v>40</v>
      </c>
      <c r="J15" s="11" t="s">
        <v>13</v>
      </c>
      <c r="K15" s="7">
        <v>19</v>
      </c>
      <c r="L15" s="52">
        <f t="shared" si="1"/>
        <v>7.6</v>
      </c>
      <c r="M15" s="7">
        <v>22</v>
      </c>
      <c r="N15" s="52">
        <f t="shared" si="2"/>
        <v>8.8000000000000007</v>
      </c>
      <c r="O15" s="7">
        <v>30</v>
      </c>
      <c r="P15" s="52">
        <f t="shared" si="3"/>
        <v>18</v>
      </c>
      <c r="Q15" s="7">
        <v>20</v>
      </c>
      <c r="R15" s="52">
        <f t="shared" si="4"/>
        <v>12</v>
      </c>
      <c r="S15" s="7">
        <v>15</v>
      </c>
      <c r="T15" s="52">
        <f t="shared" si="5"/>
        <v>9</v>
      </c>
      <c r="U15" s="7">
        <v>40</v>
      </c>
      <c r="V15" s="52">
        <f t="shared" si="6"/>
        <v>16</v>
      </c>
      <c r="W15" s="55">
        <f t="shared" si="0"/>
        <v>71.400000000000006</v>
      </c>
      <c r="X15" s="7">
        <v>0</v>
      </c>
      <c r="Y15" s="7">
        <v>0</v>
      </c>
      <c r="Z15" s="27">
        <f t="shared" si="7"/>
        <v>71.400000000000006</v>
      </c>
      <c r="AA15" s="11" t="s">
        <v>7</v>
      </c>
      <c r="AB15" s="11" t="s">
        <v>7</v>
      </c>
      <c r="AC15" s="29">
        <v>856155.79</v>
      </c>
      <c r="AD15" s="30">
        <v>299654.53000000003</v>
      </c>
      <c r="AE15" s="31">
        <v>149827.26999999999</v>
      </c>
      <c r="AF15" s="31">
        <v>104879.09</v>
      </c>
      <c r="AG15" s="31">
        <v>44948.170000000042</v>
      </c>
      <c r="AH15" s="32">
        <f t="shared" si="8"/>
        <v>299654.53000000003</v>
      </c>
      <c r="AI15" s="58"/>
      <c r="AJ15" s="20"/>
      <c r="AK15" s="20"/>
    </row>
    <row r="16" spans="1:119" s="4" customFormat="1" ht="28.8" x14ac:dyDescent="0.3">
      <c r="A16" s="23">
        <v>15</v>
      </c>
      <c r="B16" s="23">
        <v>64187</v>
      </c>
      <c r="C16" s="24" t="s">
        <v>5</v>
      </c>
      <c r="D16" s="24">
        <v>578</v>
      </c>
      <c r="E16" s="16" t="s">
        <v>46</v>
      </c>
      <c r="F16" s="16" t="s">
        <v>101</v>
      </c>
      <c r="G16" s="16" t="s">
        <v>102</v>
      </c>
      <c r="H16" s="21" t="s">
        <v>13</v>
      </c>
      <c r="I16" s="25" t="s">
        <v>32</v>
      </c>
      <c r="J16" s="11" t="s">
        <v>13</v>
      </c>
      <c r="K16" s="7">
        <v>15</v>
      </c>
      <c r="L16" s="52">
        <f t="shared" si="1"/>
        <v>6</v>
      </c>
      <c r="M16" s="7">
        <v>15</v>
      </c>
      <c r="N16" s="52">
        <f t="shared" si="2"/>
        <v>6</v>
      </c>
      <c r="O16" s="7">
        <v>30</v>
      </c>
      <c r="P16" s="52">
        <f t="shared" si="3"/>
        <v>18</v>
      </c>
      <c r="Q16" s="7">
        <v>20</v>
      </c>
      <c r="R16" s="52">
        <f t="shared" si="4"/>
        <v>12</v>
      </c>
      <c r="S16" s="7">
        <v>15</v>
      </c>
      <c r="T16" s="52">
        <f t="shared" si="5"/>
        <v>9</v>
      </c>
      <c r="U16" s="7">
        <v>40</v>
      </c>
      <c r="V16" s="52">
        <f t="shared" si="6"/>
        <v>16</v>
      </c>
      <c r="W16" s="55">
        <f t="shared" si="0"/>
        <v>67</v>
      </c>
      <c r="X16" s="7">
        <v>0</v>
      </c>
      <c r="Y16" s="7">
        <v>2.5</v>
      </c>
      <c r="Z16" s="27">
        <f t="shared" si="7"/>
        <v>69.5</v>
      </c>
      <c r="AA16" s="11" t="s">
        <v>7</v>
      </c>
      <c r="AB16" s="11" t="s">
        <v>7</v>
      </c>
      <c r="AC16" s="29">
        <v>3000000</v>
      </c>
      <c r="AD16" s="30">
        <v>300000</v>
      </c>
      <c r="AE16" s="31">
        <v>150000</v>
      </c>
      <c r="AF16" s="31">
        <v>105000</v>
      </c>
      <c r="AG16" s="31">
        <v>45000</v>
      </c>
      <c r="AH16" s="32">
        <f t="shared" si="8"/>
        <v>300000</v>
      </c>
      <c r="AI16" s="58"/>
      <c r="AJ16" s="20"/>
      <c r="AK16" s="20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</row>
    <row r="17" spans="1:119" s="4" customFormat="1" x14ac:dyDescent="0.3">
      <c r="A17" s="23">
        <v>16</v>
      </c>
      <c r="B17" s="23">
        <v>64237</v>
      </c>
      <c r="C17" s="24" t="s">
        <v>5</v>
      </c>
      <c r="D17" s="24">
        <v>578</v>
      </c>
      <c r="E17" s="16" t="s">
        <v>21</v>
      </c>
      <c r="F17" s="16" t="s">
        <v>103</v>
      </c>
      <c r="G17" s="16" t="s">
        <v>104</v>
      </c>
      <c r="H17" s="21" t="s">
        <v>14</v>
      </c>
      <c r="I17" s="25" t="s">
        <v>22</v>
      </c>
      <c r="J17" s="11" t="s">
        <v>14</v>
      </c>
      <c r="K17" s="7">
        <v>18</v>
      </c>
      <c r="L17" s="52">
        <f t="shared" si="1"/>
        <v>7.1999999999999993</v>
      </c>
      <c r="M17" s="7">
        <v>30</v>
      </c>
      <c r="N17" s="52">
        <f t="shared" si="2"/>
        <v>12</v>
      </c>
      <c r="O17" s="7">
        <v>21</v>
      </c>
      <c r="P17" s="52">
        <f t="shared" si="3"/>
        <v>12.6</v>
      </c>
      <c r="Q17" s="7">
        <v>21</v>
      </c>
      <c r="R17" s="52">
        <f t="shared" si="4"/>
        <v>12.6</v>
      </c>
      <c r="S17" s="7">
        <v>11</v>
      </c>
      <c r="T17" s="52">
        <f t="shared" si="5"/>
        <v>6.6</v>
      </c>
      <c r="U17" s="7">
        <v>40</v>
      </c>
      <c r="V17" s="52">
        <f t="shared" si="6"/>
        <v>16</v>
      </c>
      <c r="W17" s="55">
        <f t="shared" si="0"/>
        <v>67</v>
      </c>
      <c r="X17" s="7">
        <v>0</v>
      </c>
      <c r="Y17" s="7">
        <v>2.5</v>
      </c>
      <c r="Z17" s="27">
        <f t="shared" si="7"/>
        <v>69.5</v>
      </c>
      <c r="AA17" s="11" t="s">
        <v>7</v>
      </c>
      <c r="AB17" s="11" t="s">
        <v>12</v>
      </c>
      <c r="AC17" s="29">
        <v>178097.22</v>
      </c>
      <c r="AD17" s="30">
        <v>89048.61</v>
      </c>
      <c r="AE17" s="31">
        <v>44524.31</v>
      </c>
      <c r="AF17" s="31">
        <v>31167.01</v>
      </c>
      <c r="AG17" s="31">
        <v>13357.28999999999</v>
      </c>
      <c r="AH17" s="32">
        <f t="shared" si="8"/>
        <v>89048.609999999986</v>
      </c>
      <c r="AI17" s="58"/>
      <c r="AJ17" s="20"/>
      <c r="AK17" s="20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</row>
    <row r="18" spans="1:119" x14ac:dyDescent="0.3">
      <c r="A18" s="23">
        <v>17</v>
      </c>
      <c r="B18" s="23">
        <v>64043</v>
      </c>
      <c r="C18" s="24" t="s">
        <v>5</v>
      </c>
      <c r="D18" s="24">
        <v>578</v>
      </c>
      <c r="E18" s="16" t="s">
        <v>105</v>
      </c>
      <c r="F18" s="16" t="s">
        <v>106</v>
      </c>
      <c r="G18" s="16" t="s">
        <v>107</v>
      </c>
      <c r="H18" s="21" t="s">
        <v>108</v>
      </c>
      <c r="I18" s="25" t="s">
        <v>50</v>
      </c>
      <c r="J18" s="11" t="s">
        <v>9</v>
      </c>
      <c r="K18" s="7">
        <v>20</v>
      </c>
      <c r="L18" s="52">
        <f t="shared" si="1"/>
        <v>8</v>
      </c>
      <c r="M18" s="7">
        <v>20</v>
      </c>
      <c r="N18" s="52">
        <f t="shared" si="2"/>
        <v>8</v>
      </c>
      <c r="O18" s="7">
        <v>22</v>
      </c>
      <c r="P18" s="52">
        <f t="shared" si="3"/>
        <v>13.2</v>
      </c>
      <c r="Q18" s="7">
        <v>25</v>
      </c>
      <c r="R18" s="52">
        <f t="shared" si="4"/>
        <v>15</v>
      </c>
      <c r="S18" s="7">
        <v>14</v>
      </c>
      <c r="T18" s="52">
        <f t="shared" si="5"/>
        <v>8.4</v>
      </c>
      <c r="U18" s="7">
        <v>40</v>
      </c>
      <c r="V18" s="52">
        <f t="shared" si="6"/>
        <v>16</v>
      </c>
      <c r="W18" s="55">
        <f t="shared" si="0"/>
        <v>68.599999999999994</v>
      </c>
      <c r="X18" s="7">
        <v>0</v>
      </c>
      <c r="Y18" s="7">
        <v>0</v>
      </c>
      <c r="Z18" s="27">
        <f t="shared" si="7"/>
        <v>68.599999999999994</v>
      </c>
      <c r="AA18" s="11" t="s">
        <v>7</v>
      </c>
      <c r="AB18" s="11" t="s">
        <v>7</v>
      </c>
      <c r="AC18" s="29">
        <v>484940</v>
      </c>
      <c r="AD18" s="30">
        <v>121235</v>
      </c>
      <c r="AE18" s="31">
        <v>60617.5</v>
      </c>
      <c r="AF18" s="31">
        <v>42432.25</v>
      </c>
      <c r="AG18" s="31">
        <v>18185.25</v>
      </c>
      <c r="AH18" s="32">
        <f t="shared" si="8"/>
        <v>121235</v>
      </c>
      <c r="AI18" s="58"/>
      <c r="AJ18" s="20"/>
      <c r="AK18" s="20"/>
    </row>
    <row r="19" spans="1:119" x14ac:dyDescent="0.3">
      <c r="A19" s="23">
        <v>18</v>
      </c>
      <c r="B19" s="23">
        <v>64233</v>
      </c>
      <c r="C19" s="24" t="s">
        <v>5</v>
      </c>
      <c r="D19" s="24">
        <v>578</v>
      </c>
      <c r="E19" s="16" t="s">
        <v>63</v>
      </c>
      <c r="F19" s="16" t="s">
        <v>109</v>
      </c>
      <c r="G19" s="16" t="s">
        <v>53</v>
      </c>
      <c r="H19" s="21" t="s">
        <v>6</v>
      </c>
      <c r="I19" s="25" t="s">
        <v>53</v>
      </c>
      <c r="J19" s="11" t="s">
        <v>6</v>
      </c>
      <c r="K19" s="7">
        <v>22</v>
      </c>
      <c r="L19" s="52">
        <f t="shared" si="1"/>
        <v>8.8000000000000007</v>
      </c>
      <c r="M19" s="7">
        <v>16</v>
      </c>
      <c r="N19" s="52">
        <f t="shared" si="2"/>
        <v>6.4</v>
      </c>
      <c r="O19" s="7">
        <v>24</v>
      </c>
      <c r="P19" s="52">
        <f t="shared" si="3"/>
        <v>14.399999999999999</v>
      </c>
      <c r="Q19" s="7">
        <v>24</v>
      </c>
      <c r="R19" s="52">
        <f t="shared" si="4"/>
        <v>14.399999999999999</v>
      </c>
      <c r="S19" s="7">
        <v>11</v>
      </c>
      <c r="T19" s="52">
        <f t="shared" si="5"/>
        <v>6.6</v>
      </c>
      <c r="U19" s="7">
        <v>40</v>
      </c>
      <c r="V19" s="52">
        <f t="shared" si="6"/>
        <v>16</v>
      </c>
      <c r="W19" s="55">
        <f t="shared" si="0"/>
        <v>66.599999999999994</v>
      </c>
      <c r="X19" s="7">
        <v>0</v>
      </c>
      <c r="Y19" s="7">
        <v>0</v>
      </c>
      <c r="Z19" s="27">
        <f t="shared" si="7"/>
        <v>66.599999999999994</v>
      </c>
      <c r="AA19" s="11" t="s">
        <v>7</v>
      </c>
      <c r="AB19" s="11" t="s">
        <v>7</v>
      </c>
      <c r="AC19" s="29">
        <v>274163.57</v>
      </c>
      <c r="AD19" s="30">
        <v>95957.25</v>
      </c>
      <c r="AE19" s="31">
        <v>47978.619999999995</v>
      </c>
      <c r="AF19" s="31">
        <v>33585.03</v>
      </c>
      <c r="AG19" s="31">
        <v>14393.600000000006</v>
      </c>
      <c r="AH19" s="32">
        <f t="shared" si="8"/>
        <v>95957.25</v>
      </c>
      <c r="AI19" s="58"/>
      <c r="AJ19" s="20"/>
      <c r="AK19" s="20"/>
    </row>
    <row r="20" spans="1:119" x14ac:dyDescent="0.3">
      <c r="A20" s="23">
        <v>19</v>
      </c>
      <c r="B20" s="23">
        <v>64238</v>
      </c>
      <c r="C20" s="24" t="s">
        <v>5</v>
      </c>
      <c r="D20" s="24">
        <v>578</v>
      </c>
      <c r="E20" s="16" t="s">
        <v>25</v>
      </c>
      <c r="F20" s="16" t="s">
        <v>110</v>
      </c>
      <c r="G20" s="16" t="s">
        <v>20</v>
      </c>
      <c r="H20" s="21" t="s">
        <v>14</v>
      </c>
      <c r="I20" s="25" t="s">
        <v>20</v>
      </c>
      <c r="J20" s="11" t="s">
        <v>14</v>
      </c>
      <c r="K20" s="7">
        <v>20</v>
      </c>
      <c r="L20" s="52">
        <f t="shared" si="1"/>
        <v>8</v>
      </c>
      <c r="M20" s="7">
        <v>18</v>
      </c>
      <c r="N20" s="52">
        <f t="shared" si="2"/>
        <v>7.1999999999999993</v>
      </c>
      <c r="O20" s="7">
        <v>24</v>
      </c>
      <c r="P20" s="52">
        <f t="shared" si="3"/>
        <v>14.399999999999999</v>
      </c>
      <c r="Q20" s="7">
        <v>21</v>
      </c>
      <c r="R20" s="52">
        <f t="shared" si="4"/>
        <v>12.6</v>
      </c>
      <c r="S20" s="7">
        <v>14</v>
      </c>
      <c r="T20" s="52">
        <f t="shared" si="5"/>
        <v>8.4</v>
      </c>
      <c r="U20" s="7">
        <v>40</v>
      </c>
      <c r="V20" s="52">
        <f t="shared" si="6"/>
        <v>16</v>
      </c>
      <c r="W20" s="55">
        <f t="shared" si="0"/>
        <v>66.599999999999994</v>
      </c>
      <c r="X20" s="7">
        <v>0</v>
      </c>
      <c r="Y20" s="7">
        <v>0</v>
      </c>
      <c r="Z20" s="27">
        <f t="shared" si="7"/>
        <v>66.599999999999994</v>
      </c>
      <c r="AA20" s="11" t="s">
        <v>7</v>
      </c>
      <c r="AB20" s="11" t="s">
        <v>12</v>
      </c>
      <c r="AC20" s="29">
        <v>446000</v>
      </c>
      <c r="AD20" s="30">
        <v>223000</v>
      </c>
      <c r="AE20" s="31">
        <v>100000</v>
      </c>
      <c r="AF20" s="31">
        <v>70000</v>
      </c>
      <c r="AG20" s="31">
        <v>30000</v>
      </c>
      <c r="AH20" s="32">
        <v>200000</v>
      </c>
      <c r="AI20" s="58" t="s">
        <v>141</v>
      </c>
      <c r="AJ20" s="20"/>
      <c r="AK20" s="20"/>
    </row>
    <row r="21" spans="1:119" x14ac:dyDescent="0.3">
      <c r="A21" s="23">
        <v>20</v>
      </c>
      <c r="B21" s="23">
        <v>63397</v>
      </c>
      <c r="C21" s="24" t="s">
        <v>5</v>
      </c>
      <c r="D21" s="6">
        <v>578</v>
      </c>
      <c r="E21" s="18" t="s">
        <v>33</v>
      </c>
      <c r="F21" s="18" t="s">
        <v>111</v>
      </c>
      <c r="G21" s="18" t="s">
        <v>112</v>
      </c>
      <c r="H21" s="17" t="s">
        <v>13</v>
      </c>
      <c r="I21" s="25" t="s">
        <v>32</v>
      </c>
      <c r="J21" s="11" t="s">
        <v>13</v>
      </c>
      <c r="K21" s="7">
        <v>15.5</v>
      </c>
      <c r="L21" s="52">
        <f t="shared" si="1"/>
        <v>6.2</v>
      </c>
      <c r="M21" s="7">
        <v>22</v>
      </c>
      <c r="N21" s="52">
        <f t="shared" si="2"/>
        <v>8.8000000000000007</v>
      </c>
      <c r="O21" s="7">
        <v>20.5</v>
      </c>
      <c r="P21" s="52">
        <f t="shared" si="3"/>
        <v>12.299999999999999</v>
      </c>
      <c r="Q21" s="7">
        <v>21</v>
      </c>
      <c r="R21" s="52">
        <f t="shared" si="4"/>
        <v>12.6</v>
      </c>
      <c r="S21" s="7">
        <v>15</v>
      </c>
      <c r="T21" s="52">
        <f t="shared" si="5"/>
        <v>9</v>
      </c>
      <c r="U21" s="7">
        <v>40</v>
      </c>
      <c r="V21" s="52">
        <f t="shared" si="6"/>
        <v>16</v>
      </c>
      <c r="W21" s="55">
        <f t="shared" si="0"/>
        <v>64.900000000000006</v>
      </c>
      <c r="X21" s="7">
        <v>0</v>
      </c>
      <c r="Y21" s="7">
        <v>0</v>
      </c>
      <c r="Z21" s="27">
        <f t="shared" si="7"/>
        <v>64.900000000000006</v>
      </c>
      <c r="AA21" s="11" t="s">
        <v>7</v>
      </c>
      <c r="AB21" s="11" t="s">
        <v>7</v>
      </c>
      <c r="AC21" s="29">
        <v>375209.33</v>
      </c>
      <c r="AD21" s="30">
        <v>187604.67</v>
      </c>
      <c r="AE21" s="31">
        <v>93802.33</v>
      </c>
      <c r="AF21" s="31">
        <v>65661.63</v>
      </c>
      <c r="AG21" s="31">
        <v>28140.710000000006</v>
      </c>
      <c r="AH21" s="32">
        <f t="shared" si="8"/>
        <v>187604.67000000004</v>
      </c>
      <c r="AI21" s="20"/>
      <c r="AJ21" s="33"/>
      <c r="AK21" s="20"/>
    </row>
    <row r="22" spans="1:119" x14ac:dyDescent="0.3">
      <c r="A22" s="23">
        <v>21</v>
      </c>
      <c r="B22" s="23">
        <v>64116</v>
      </c>
      <c r="C22" s="24" t="s">
        <v>5</v>
      </c>
      <c r="D22" s="24">
        <v>578</v>
      </c>
      <c r="E22" s="16" t="s">
        <v>60</v>
      </c>
      <c r="F22" s="16" t="s">
        <v>113</v>
      </c>
      <c r="G22" s="16" t="s">
        <v>114</v>
      </c>
      <c r="H22" s="21" t="s">
        <v>115</v>
      </c>
      <c r="I22" s="25" t="s">
        <v>10</v>
      </c>
      <c r="J22" s="11" t="s">
        <v>11</v>
      </c>
      <c r="K22" s="7">
        <v>15.5</v>
      </c>
      <c r="L22" s="52">
        <f t="shared" si="1"/>
        <v>6.2</v>
      </c>
      <c r="M22" s="7">
        <v>15</v>
      </c>
      <c r="N22" s="52">
        <f t="shared" si="2"/>
        <v>6</v>
      </c>
      <c r="O22" s="7">
        <v>20.5</v>
      </c>
      <c r="P22" s="52">
        <f t="shared" si="3"/>
        <v>12.299999999999999</v>
      </c>
      <c r="Q22" s="7">
        <v>20.5</v>
      </c>
      <c r="R22" s="52">
        <f t="shared" si="4"/>
        <v>12.299999999999999</v>
      </c>
      <c r="S22" s="7">
        <v>15</v>
      </c>
      <c r="T22" s="52">
        <f t="shared" si="5"/>
        <v>9</v>
      </c>
      <c r="U22" s="7">
        <v>40</v>
      </c>
      <c r="V22" s="52">
        <f t="shared" si="6"/>
        <v>16</v>
      </c>
      <c r="W22" s="55">
        <f t="shared" si="0"/>
        <v>61.8</v>
      </c>
      <c r="X22" s="7">
        <v>0</v>
      </c>
      <c r="Y22" s="7">
        <v>2.5</v>
      </c>
      <c r="Z22" s="27">
        <f t="shared" si="7"/>
        <v>64.3</v>
      </c>
      <c r="AA22" s="11" t="s">
        <v>7</v>
      </c>
      <c r="AB22" s="11" t="s">
        <v>7</v>
      </c>
      <c r="AC22" s="29">
        <v>839472.18</v>
      </c>
      <c r="AD22" s="30">
        <v>293815.27</v>
      </c>
      <c r="AE22" s="31">
        <v>146907.63</v>
      </c>
      <c r="AF22" s="31">
        <v>102835.34</v>
      </c>
      <c r="AG22" s="31">
        <v>44072.300000000017</v>
      </c>
      <c r="AH22" s="32">
        <f t="shared" si="8"/>
        <v>293815.27</v>
      </c>
      <c r="AI22" s="20"/>
      <c r="AJ22" s="20"/>
      <c r="AK22" s="20"/>
    </row>
    <row r="23" spans="1:119" x14ac:dyDescent="0.3">
      <c r="A23" s="23">
        <v>22</v>
      </c>
      <c r="B23" s="23">
        <v>62450</v>
      </c>
      <c r="C23" s="60" t="s">
        <v>5</v>
      </c>
      <c r="D23" s="60">
        <v>578</v>
      </c>
      <c r="E23" s="61" t="s">
        <v>65</v>
      </c>
      <c r="F23" s="61" t="s">
        <v>116</v>
      </c>
      <c r="G23" s="61" t="s">
        <v>104</v>
      </c>
      <c r="H23" s="62" t="s">
        <v>14</v>
      </c>
      <c r="I23" s="63" t="s">
        <v>15</v>
      </c>
      <c r="J23" s="64" t="s">
        <v>14</v>
      </c>
      <c r="K23" s="65">
        <v>18</v>
      </c>
      <c r="L23" s="52">
        <f t="shared" si="1"/>
        <v>7.1999999999999993</v>
      </c>
      <c r="M23" s="65">
        <v>17</v>
      </c>
      <c r="N23" s="52">
        <f t="shared" si="2"/>
        <v>6.8000000000000007</v>
      </c>
      <c r="O23" s="65">
        <v>22</v>
      </c>
      <c r="P23" s="52">
        <f t="shared" si="3"/>
        <v>13.2</v>
      </c>
      <c r="Q23" s="65">
        <v>22</v>
      </c>
      <c r="R23" s="52">
        <f t="shared" si="4"/>
        <v>13.2</v>
      </c>
      <c r="S23" s="65">
        <v>13</v>
      </c>
      <c r="T23" s="52">
        <f t="shared" si="5"/>
        <v>7.8000000000000007</v>
      </c>
      <c r="U23" s="65">
        <v>40</v>
      </c>
      <c r="V23" s="52">
        <f t="shared" si="6"/>
        <v>16</v>
      </c>
      <c r="W23" s="66">
        <f t="shared" si="0"/>
        <v>64.199999999999989</v>
      </c>
      <c r="X23" s="65">
        <v>0</v>
      </c>
      <c r="Y23" s="65">
        <v>0</v>
      </c>
      <c r="Z23" s="27">
        <f t="shared" si="7"/>
        <v>64.199999999999989</v>
      </c>
      <c r="AA23" s="64" t="s">
        <v>7</v>
      </c>
      <c r="AB23" s="64" t="s">
        <v>7</v>
      </c>
      <c r="AC23" s="68">
        <v>199999.98</v>
      </c>
      <c r="AD23" s="30">
        <v>100000</v>
      </c>
      <c r="AE23" s="30">
        <v>50000</v>
      </c>
      <c r="AF23" s="30">
        <v>35000</v>
      </c>
      <c r="AG23" s="30">
        <v>15000</v>
      </c>
      <c r="AH23" s="59">
        <f>AE23+AF23+AG23</f>
        <v>100000</v>
      </c>
      <c r="AI23" s="58"/>
      <c r="AJ23" s="20"/>
      <c r="AK23" s="20"/>
    </row>
    <row r="24" spans="1:119" x14ac:dyDescent="0.3">
      <c r="A24" s="23">
        <v>23</v>
      </c>
      <c r="B24" s="23">
        <v>64084</v>
      </c>
      <c r="C24" s="60" t="s">
        <v>5</v>
      </c>
      <c r="D24" s="60">
        <v>578</v>
      </c>
      <c r="E24" s="61" t="s">
        <v>56</v>
      </c>
      <c r="F24" s="61" t="s">
        <v>117</v>
      </c>
      <c r="G24" s="69" t="s">
        <v>118</v>
      </c>
      <c r="H24" s="62" t="s">
        <v>6</v>
      </c>
      <c r="I24" s="63" t="s">
        <v>54</v>
      </c>
      <c r="J24" s="64" t="s">
        <v>6</v>
      </c>
      <c r="K24" s="65">
        <v>18</v>
      </c>
      <c r="L24" s="52">
        <f>K24/100*40</f>
        <v>7.1999999999999993</v>
      </c>
      <c r="M24" s="65">
        <v>15</v>
      </c>
      <c r="N24" s="52">
        <f>M24/100*40</f>
        <v>6</v>
      </c>
      <c r="O24" s="65">
        <v>21</v>
      </c>
      <c r="P24" s="52">
        <f>O24/100*60</f>
        <v>12.6</v>
      </c>
      <c r="Q24" s="65">
        <v>21</v>
      </c>
      <c r="R24" s="52">
        <f>Q24/100*60</f>
        <v>12.6</v>
      </c>
      <c r="S24" s="65">
        <v>12</v>
      </c>
      <c r="T24" s="52">
        <f>S24/100*60</f>
        <v>7.1999999999999993</v>
      </c>
      <c r="U24" s="65">
        <v>40</v>
      </c>
      <c r="V24" s="52">
        <f>U24/100*40</f>
        <v>16</v>
      </c>
      <c r="W24" s="66">
        <f t="shared" si="0"/>
        <v>61.600000000000009</v>
      </c>
      <c r="X24" s="65">
        <v>0</v>
      </c>
      <c r="Y24" s="65">
        <v>0</v>
      </c>
      <c r="Z24" s="27">
        <f t="shared" si="7"/>
        <v>61.600000000000009</v>
      </c>
      <c r="AA24" s="67" t="s">
        <v>12</v>
      </c>
      <c r="AB24" s="64" t="s">
        <v>7</v>
      </c>
      <c r="AC24" s="68">
        <v>407667.6</v>
      </c>
      <c r="AD24" s="30">
        <v>200000</v>
      </c>
      <c r="AE24" s="68">
        <v>50000</v>
      </c>
      <c r="AF24" s="68">
        <v>35000</v>
      </c>
      <c r="AG24" s="68">
        <v>15000</v>
      </c>
      <c r="AH24" s="32">
        <v>100000</v>
      </c>
      <c r="AI24" s="58" t="s">
        <v>142</v>
      </c>
      <c r="AJ24" s="33"/>
      <c r="AK24" s="20"/>
    </row>
    <row r="25" spans="1:119" ht="15" thickBot="1" x14ac:dyDescent="0.35">
      <c r="A25" s="34">
        <v>24</v>
      </c>
      <c r="B25" s="34">
        <v>64182</v>
      </c>
      <c r="C25" s="70" t="s">
        <v>5</v>
      </c>
      <c r="D25" s="70">
        <v>578</v>
      </c>
      <c r="E25" s="71" t="s">
        <v>27</v>
      </c>
      <c r="F25" s="71" t="s">
        <v>119</v>
      </c>
      <c r="G25" s="71" t="s">
        <v>15</v>
      </c>
      <c r="H25" s="72" t="s">
        <v>14</v>
      </c>
      <c r="I25" s="73" t="s">
        <v>15</v>
      </c>
      <c r="J25" s="74" t="s">
        <v>14</v>
      </c>
      <c r="K25" s="75">
        <v>16</v>
      </c>
      <c r="L25" s="53">
        <f t="shared" si="1"/>
        <v>6.4</v>
      </c>
      <c r="M25" s="75">
        <v>18</v>
      </c>
      <c r="N25" s="53">
        <f t="shared" si="2"/>
        <v>7.1999999999999993</v>
      </c>
      <c r="O25" s="75">
        <v>21</v>
      </c>
      <c r="P25" s="53">
        <f t="shared" si="3"/>
        <v>12.6</v>
      </c>
      <c r="Q25" s="75">
        <v>21</v>
      </c>
      <c r="R25" s="53">
        <f t="shared" si="4"/>
        <v>12.6</v>
      </c>
      <c r="S25" s="75">
        <v>10.5</v>
      </c>
      <c r="T25" s="53">
        <f t="shared" si="5"/>
        <v>6.3</v>
      </c>
      <c r="U25" s="75">
        <v>40</v>
      </c>
      <c r="V25" s="53">
        <f t="shared" si="6"/>
        <v>16</v>
      </c>
      <c r="W25" s="76">
        <f t="shared" si="0"/>
        <v>61.1</v>
      </c>
      <c r="X25" s="75">
        <v>0</v>
      </c>
      <c r="Y25" s="75">
        <v>2.5</v>
      </c>
      <c r="Z25" s="35">
        <f t="shared" si="7"/>
        <v>63.6</v>
      </c>
      <c r="AA25" s="74" t="s">
        <v>7</v>
      </c>
      <c r="AB25" s="74" t="s">
        <v>7</v>
      </c>
      <c r="AC25" s="77">
        <v>399007.4</v>
      </c>
      <c r="AD25" s="36">
        <v>199503.71</v>
      </c>
      <c r="AE25" s="77">
        <v>57588.69</v>
      </c>
      <c r="AF25" s="77">
        <v>40312.1</v>
      </c>
      <c r="AG25" s="77">
        <v>17276.599999999999</v>
      </c>
      <c r="AH25" s="78">
        <f>AE25+AF25+AG25</f>
        <v>115177.39000000001</v>
      </c>
      <c r="AI25" s="58" t="s">
        <v>143</v>
      </c>
      <c r="AJ25" s="20"/>
      <c r="AK25" s="20"/>
    </row>
    <row r="26" spans="1:119" x14ac:dyDescent="0.3">
      <c r="A26" s="37">
        <v>25</v>
      </c>
      <c r="B26" s="42">
        <v>62687</v>
      </c>
      <c r="C26" s="38" t="s">
        <v>5</v>
      </c>
      <c r="D26" s="38">
        <v>578</v>
      </c>
      <c r="E26" s="19" t="s">
        <v>41</v>
      </c>
      <c r="F26" s="19" t="s">
        <v>120</v>
      </c>
      <c r="G26" s="19" t="s">
        <v>121</v>
      </c>
      <c r="H26" s="22" t="s">
        <v>122</v>
      </c>
      <c r="I26" s="39" t="s">
        <v>32</v>
      </c>
      <c r="J26" s="40" t="s">
        <v>13</v>
      </c>
      <c r="K26" s="41">
        <v>22</v>
      </c>
      <c r="L26" s="54">
        <f t="shared" si="1"/>
        <v>8.8000000000000007</v>
      </c>
      <c r="M26" s="41">
        <v>22</v>
      </c>
      <c r="N26" s="54">
        <f t="shared" si="2"/>
        <v>8.8000000000000007</v>
      </c>
      <c r="O26" s="41">
        <v>30</v>
      </c>
      <c r="P26" s="54">
        <f t="shared" si="3"/>
        <v>18</v>
      </c>
      <c r="Q26" s="41">
        <v>30</v>
      </c>
      <c r="R26" s="54">
        <f t="shared" si="4"/>
        <v>18</v>
      </c>
      <c r="S26" s="41">
        <v>12</v>
      </c>
      <c r="T26" s="54">
        <f t="shared" si="5"/>
        <v>7.1999999999999993</v>
      </c>
      <c r="U26" s="41">
        <v>0</v>
      </c>
      <c r="V26" s="54">
        <f t="shared" si="6"/>
        <v>0</v>
      </c>
      <c r="W26" s="56">
        <f t="shared" si="0"/>
        <v>60.8</v>
      </c>
      <c r="X26" s="41">
        <v>0</v>
      </c>
      <c r="Y26" s="41">
        <v>2.5</v>
      </c>
      <c r="Z26" s="43">
        <f t="shared" si="7"/>
        <v>63.3</v>
      </c>
      <c r="AA26" s="40" t="s">
        <v>7</v>
      </c>
      <c r="AB26" s="40" t="s">
        <v>7</v>
      </c>
      <c r="AC26" s="44">
        <v>378658.9</v>
      </c>
      <c r="AD26" s="45">
        <v>189329.45</v>
      </c>
      <c r="AE26" s="38"/>
      <c r="AF26" s="38"/>
      <c r="AG26" s="38"/>
      <c r="AH26" s="38"/>
      <c r="AI26" s="20"/>
      <c r="AJ26" s="20"/>
      <c r="AK26" s="20"/>
    </row>
    <row r="27" spans="1:119" x14ac:dyDescent="0.3">
      <c r="A27" s="37">
        <v>26</v>
      </c>
      <c r="B27" s="28">
        <v>63634</v>
      </c>
      <c r="C27" s="24" t="s">
        <v>5</v>
      </c>
      <c r="D27" s="24">
        <v>578</v>
      </c>
      <c r="E27" s="16" t="s">
        <v>45</v>
      </c>
      <c r="F27" s="16" t="s">
        <v>123</v>
      </c>
      <c r="G27" s="16" t="s">
        <v>39</v>
      </c>
      <c r="H27" s="21" t="s">
        <v>13</v>
      </c>
      <c r="I27" s="25" t="s">
        <v>39</v>
      </c>
      <c r="J27" s="11" t="s">
        <v>13</v>
      </c>
      <c r="K27" s="7">
        <v>14</v>
      </c>
      <c r="L27" s="52">
        <f t="shared" si="1"/>
        <v>5.6000000000000005</v>
      </c>
      <c r="M27" s="7">
        <v>22</v>
      </c>
      <c r="N27" s="52">
        <f t="shared" si="2"/>
        <v>8.8000000000000007</v>
      </c>
      <c r="O27" s="7">
        <v>22</v>
      </c>
      <c r="P27" s="52">
        <f t="shared" si="3"/>
        <v>13.2</v>
      </c>
      <c r="Q27" s="7">
        <v>18</v>
      </c>
      <c r="R27" s="52">
        <f t="shared" si="4"/>
        <v>10.799999999999999</v>
      </c>
      <c r="S27" s="7">
        <v>10</v>
      </c>
      <c r="T27" s="52">
        <f t="shared" si="5"/>
        <v>6</v>
      </c>
      <c r="U27" s="7">
        <v>40</v>
      </c>
      <c r="V27" s="52">
        <f t="shared" si="6"/>
        <v>16</v>
      </c>
      <c r="W27" s="55">
        <f t="shared" si="0"/>
        <v>60.4</v>
      </c>
      <c r="X27" s="7">
        <v>0</v>
      </c>
      <c r="Y27" s="7">
        <v>2.5</v>
      </c>
      <c r="Z27" s="27">
        <f t="shared" si="7"/>
        <v>62.9</v>
      </c>
      <c r="AA27" s="11" t="s">
        <v>7</v>
      </c>
      <c r="AB27" s="11" t="s">
        <v>7</v>
      </c>
      <c r="AC27" s="29">
        <v>230870.29</v>
      </c>
      <c r="AD27" s="46">
        <v>115435.15</v>
      </c>
      <c r="AE27" s="24"/>
      <c r="AF27" s="24"/>
      <c r="AG27" s="24"/>
      <c r="AH27" s="24"/>
      <c r="AI27" s="20"/>
      <c r="AJ27" s="20"/>
      <c r="AK27" s="20"/>
    </row>
    <row r="28" spans="1:119" x14ac:dyDescent="0.3">
      <c r="A28" s="37">
        <v>27</v>
      </c>
      <c r="B28" s="28">
        <v>64234</v>
      </c>
      <c r="C28" s="24" t="s">
        <v>5</v>
      </c>
      <c r="D28" s="24">
        <v>578</v>
      </c>
      <c r="E28" s="16" t="s">
        <v>49</v>
      </c>
      <c r="F28" s="16" t="s">
        <v>124</v>
      </c>
      <c r="G28" s="16" t="s">
        <v>8</v>
      </c>
      <c r="H28" s="21" t="s">
        <v>9</v>
      </c>
      <c r="I28" s="25" t="s">
        <v>35</v>
      </c>
      <c r="J28" s="11" t="s">
        <v>9</v>
      </c>
      <c r="K28" s="7">
        <v>17</v>
      </c>
      <c r="L28" s="52">
        <f t="shared" si="1"/>
        <v>6.8000000000000007</v>
      </c>
      <c r="M28" s="7">
        <v>22</v>
      </c>
      <c r="N28" s="52">
        <f t="shared" si="2"/>
        <v>8.8000000000000007</v>
      </c>
      <c r="O28" s="7">
        <v>20.5</v>
      </c>
      <c r="P28" s="52">
        <f t="shared" si="3"/>
        <v>12.299999999999999</v>
      </c>
      <c r="Q28" s="7">
        <v>20.5</v>
      </c>
      <c r="R28" s="52">
        <f t="shared" si="4"/>
        <v>12.299999999999999</v>
      </c>
      <c r="S28" s="7">
        <v>11</v>
      </c>
      <c r="T28" s="52">
        <f t="shared" si="5"/>
        <v>6.6</v>
      </c>
      <c r="U28" s="7">
        <v>40</v>
      </c>
      <c r="V28" s="52">
        <f t="shared" si="6"/>
        <v>16</v>
      </c>
      <c r="W28" s="55">
        <f t="shared" si="0"/>
        <v>62.800000000000004</v>
      </c>
      <c r="X28" s="7">
        <v>0</v>
      </c>
      <c r="Y28" s="7">
        <v>0</v>
      </c>
      <c r="Z28" s="27">
        <f t="shared" si="7"/>
        <v>62.800000000000004</v>
      </c>
      <c r="AA28" s="11" t="s">
        <v>7</v>
      </c>
      <c r="AB28" s="11" t="s">
        <v>7</v>
      </c>
      <c r="AC28" s="29">
        <v>154694</v>
      </c>
      <c r="AD28" s="46">
        <v>77347</v>
      </c>
      <c r="AE28" s="24"/>
      <c r="AF28" s="24"/>
      <c r="AG28" s="24"/>
      <c r="AH28" s="24"/>
      <c r="AI28" s="33"/>
      <c r="AJ28" s="20"/>
      <c r="AK28" s="20"/>
    </row>
    <row r="29" spans="1:119" x14ac:dyDescent="0.3">
      <c r="A29" s="37">
        <v>28</v>
      </c>
      <c r="B29" s="28">
        <v>62887</v>
      </c>
      <c r="C29" s="24" t="s">
        <v>5</v>
      </c>
      <c r="D29" s="24">
        <v>578</v>
      </c>
      <c r="E29" s="18" t="s">
        <v>67</v>
      </c>
      <c r="F29" s="18" t="s">
        <v>125</v>
      </c>
      <c r="G29" s="18" t="s">
        <v>55</v>
      </c>
      <c r="H29" s="17" t="s">
        <v>9</v>
      </c>
      <c r="I29" s="25" t="s">
        <v>55</v>
      </c>
      <c r="J29" s="11" t="s">
        <v>9</v>
      </c>
      <c r="K29" s="7">
        <v>8</v>
      </c>
      <c r="L29" s="52">
        <f t="shared" si="1"/>
        <v>3.2</v>
      </c>
      <c r="M29" s="7">
        <v>22</v>
      </c>
      <c r="N29" s="52">
        <f t="shared" si="2"/>
        <v>8.8000000000000007</v>
      </c>
      <c r="O29" s="7">
        <v>18</v>
      </c>
      <c r="P29" s="52">
        <f t="shared" si="3"/>
        <v>10.799999999999999</v>
      </c>
      <c r="Q29" s="7">
        <v>21</v>
      </c>
      <c r="R29" s="52">
        <f t="shared" si="4"/>
        <v>12.6</v>
      </c>
      <c r="S29" s="7">
        <v>15</v>
      </c>
      <c r="T29" s="52">
        <f t="shared" si="5"/>
        <v>9</v>
      </c>
      <c r="U29" s="7">
        <v>40</v>
      </c>
      <c r="V29" s="52">
        <f t="shared" si="6"/>
        <v>16</v>
      </c>
      <c r="W29" s="55">
        <f t="shared" si="0"/>
        <v>60.400000000000006</v>
      </c>
      <c r="X29" s="7">
        <v>0</v>
      </c>
      <c r="Y29" s="7">
        <v>0</v>
      </c>
      <c r="Z29" s="27">
        <f t="shared" si="7"/>
        <v>60.400000000000006</v>
      </c>
      <c r="AA29" s="11" t="s">
        <v>7</v>
      </c>
      <c r="AB29" s="11" t="s">
        <v>7</v>
      </c>
      <c r="AC29" s="29">
        <v>398266.75</v>
      </c>
      <c r="AD29" s="46">
        <v>199133.38</v>
      </c>
      <c r="AE29" s="24"/>
      <c r="AF29" s="24"/>
      <c r="AG29" s="24"/>
      <c r="AH29" s="24"/>
      <c r="AI29" s="20"/>
      <c r="AJ29" s="20"/>
      <c r="AK29" s="20"/>
    </row>
    <row r="30" spans="1:119" x14ac:dyDescent="0.3">
      <c r="A30" s="37">
        <v>29</v>
      </c>
      <c r="B30" s="28">
        <v>64163</v>
      </c>
      <c r="C30" s="24" t="s">
        <v>5</v>
      </c>
      <c r="D30" s="24">
        <v>578</v>
      </c>
      <c r="E30" s="16" t="s">
        <v>16</v>
      </c>
      <c r="F30" s="16" t="s">
        <v>126</v>
      </c>
      <c r="G30" s="16" t="s">
        <v>15</v>
      </c>
      <c r="H30" s="21" t="s">
        <v>14</v>
      </c>
      <c r="I30" s="25" t="s">
        <v>17</v>
      </c>
      <c r="J30" s="11" t="s">
        <v>13</v>
      </c>
      <c r="K30" s="7">
        <v>18</v>
      </c>
      <c r="L30" s="52">
        <f t="shared" si="1"/>
        <v>7.1999999999999993</v>
      </c>
      <c r="M30" s="7">
        <v>15</v>
      </c>
      <c r="N30" s="52">
        <f t="shared" si="2"/>
        <v>6</v>
      </c>
      <c r="O30" s="7">
        <v>22</v>
      </c>
      <c r="P30" s="52">
        <f t="shared" si="3"/>
        <v>13.2</v>
      </c>
      <c r="Q30" s="7">
        <v>22</v>
      </c>
      <c r="R30" s="52">
        <f t="shared" si="4"/>
        <v>13.2</v>
      </c>
      <c r="S30" s="7">
        <v>10</v>
      </c>
      <c r="T30" s="52">
        <f t="shared" si="5"/>
        <v>6</v>
      </c>
      <c r="U30" s="7">
        <v>30</v>
      </c>
      <c r="V30" s="52">
        <f t="shared" si="6"/>
        <v>12</v>
      </c>
      <c r="W30" s="55">
        <f t="shared" si="0"/>
        <v>57.600000000000009</v>
      </c>
      <c r="X30" s="7">
        <v>0</v>
      </c>
      <c r="Y30" s="7">
        <v>0</v>
      </c>
      <c r="Z30" s="27">
        <f t="shared" si="7"/>
        <v>57.600000000000009</v>
      </c>
      <c r="AA30" s="11" t="s">
        <v>7</v>
      </c>
      <c r="AB30" s="11" t="s">
        <v>7</v>
      </c>
      <c r="AC30" s="29">
        <v>403120</v>
      </c>
      <c r="AD30" s="46">
        <v>200000</v>
      </c>
      <c r="AE30" s="24"/>
      <c r="AF30" s="24"/>
      <c r="AG30" s="24"/>
      <c r="AH30" s="24"/>
      <c r="AI30" s="33"/>
      <c r="AJ30" s="20"/>
      <c r="AK30" s="20"/>
    </row>
    <row r="31" spans="1:119" x14ac:dyDescent="0.3">
      <c r="A31" s="37">
        <v>30</v>
      </c>
      <c r="B31" s="28">
        <v>62459</v>
      </c>
      <c r="C31" s="24" t="s">
        <v>5</v>
      </c>
      <c r="D31" s="24">
        <v>578</v>
      </c>
      <c r="E31" s="18" t="s">
        <v>75</v>
      </c>
      <c r="F31" s="18" t="s">
        <v>127</v>
      </c>
      <c r="G31" s="18" t="s">
        <v>39</v>
      </c>
      <c r="H31" s="17" t="s">
        <v>13</v>
      </c>
      <c r="I31" s="25" t="s">
        <v>34</v>
      </c>
      <c r="J31" s="11" t="s">
        <v>13</v>
      </c>
      <c r="K31" s="7">
        <v>18</v>
      </c>
      <c r="L31" s="52">
        <f t="shared" si="1"/>
        <v>7.1999999999999993</v>
      </c>
      <c r="M31" s="7">
        <v>8</v>
      </c>
      <c r="N31" s="52">
        <f t="shared" si="2"/>
        <v>3.2</v>
      </c>
      <c r="O31" s="7">
        <v>20</v>
      </c>
      <c r="P31" s="52">
        <f t="shared" si="3"/>
        <v>12</v>
      </c>
      <c r="Q31" s="7">
        <v>23.5</v>
      </c>
      <c r="R31" s="52">
        <f t="shared" si="4"/>
        <v>14.1</v>
      </c>
      <c r="S31" s="7">
        <v>14</v>
      </c>
      <c r="T31" s="52">
        <f t="shared" si="5"/>
        <v>8.4</v>
      </c>
      <c r="U31" s="7">
        <v>30</v>
      </c>
      <c r="V31" s="52">
        <f t="shared" si="6"/>
        <v>12</v>
      </c>
      <c r="W31" s="55">
        <f t="shared" si="0"/>
        <v>56.900000000000006</v>
      </c>
      <c r="X31" s="7">
        <v>0</v>
      </c>
      <c r="Y31" s="7">
        <v>0</v>
      </c>
      <c r="Z31" s="27">
        <f t="shared" si="7"/>
        <v>56.900000000000006</v>
      </c>
      <c r="AA31" s="11" t="s">
        <v>7</v>
      </c>
      <c r="AB31" s="11" t="s">
        <v>7</v>
      </c>
      <c r="AC31" s="29">
        <v>217500</v>
      </c>
      <c r="AD31" s="46">
        <v>108750</v>
      </c>
      <c r="AE31" s="24"/>
      <c r="AF31" s="24"/>
      <c r="AG31" s="24"/>
      <c r="AH31" s="24"/>
      <c r="AI31" s="20"/>
      <c r="AJ31" s="20"/>
      <c r="AK31" s="20"/>
    </row>
    <row r="32" spans="1:119" x14ac:dyDescent="0.3">
      <c r="A32" s="37">
        <v>31</v>
      </c>
      <c r="B32" s="28">
        <v>63341</v>
      </c>
      <c r="C32" s="24" t="s">
        <v>5</v>
      </c>
      <c r="D32" s="24">
        <v>578</v>
      </c>
      <c r="E32" s="16" t="s">
        <v>47</v>
      </c>
      <c r="F32" s="16" t="s">
        <v>128</v>
      </c>
      <c r="G32" s="16" t="s">
        <v>8</v>
      </c>
      <c r="H32" s="21" t="s">
        <v>9</v>
      </c>
      <c r="I32" s="25" t="s">
        <v>48</v>
      </c>
      <c r="J32" s="11" t="s">
        <v>9</v>
      </c>
      <c r="K32" s="7">
        <v>8</v>
      </c>
      <c r="L32" s="52">
        <f t="shared" si="1"/>
        <v>3.2</v>
      </c>
      <c r="M32" s="7">
        <v>10</v>
      </c>
      <c r="N32" s="52">
        <f t="shared" si="2"/>
        <v>4</v>
      </c>
      <c r="O32" s="7">
        <v>20</v>
      </c>
      <c r="P32" s="52">
        <f t="shared" si="3"/>
        <v>12</v>
      </c>
      <c r="Q32" s="7">
        <v>20</v>
      </c>
      <c r="R32" s="52">
        <f t="shared" si="4"/>
        <v>12</v>
      </c>
      <c r="S32" s="7">
        <v>10</v>
      </c>
      <c r="T32" s="52">
        <f t="shared" si="5"/>
        <v>6</v>
      </c>
      <c r="U32" s="7">
        <v>40</v>
      </c>
      <c r="V32" s="52">
        <f t="shared" si="6"/>
        <v>16</v>
      </c>
      <c r="W32" s="55">
        <f t="shared" si="0"/>
        <v>53.2</v>
      </c>
      <c r="X32" s="7">
        <v>0</v>
      </c>
      <c r="Y32" s="7">
        <v>2.5</v>
      </c>
      <c r="Z32" s="27">
        <f t="shared" si="7"/>
        <v>55.7</v>
      </c>
      <c r="AA32" s="11" t="s">
        <v>7</v>
      </c>
      <c r="AB32" s="11" t="s">
        <v>7</v>
      </c>
      <c r="AC32" s="29">
        <v>441717.4</v>
      </c>
      <c r="AD32" s="46">
        <v>200000</v>
      </c>
      <c r="AE32" s="24"/>
      <c r="AF32" s="24"/>
      <c r="AG32" s="24"/>
      <c r="AH32" s="24"/>
      <c r="AI32" s="20"/>
      <c r="AJ32" s="20"/>
      <c r="AK32" s="20"/>
    </row>
    <row r="33" spans="1:37" x14ac:dyDescent="0.3">
      <c r="A33" s="37">
        <v>32</v>
      </c>
      <c r="B33" s="28">
        <v>64222</v>
      </c>
      <c r="C33" s="24" t="s">
        <v>5</v>
      </c>
      <c r="D33" s="24">
        <v>578</v>
      </c>
      <c r="E33" s="16" t="s">
        <v>66</v>
      </c>
      <c r="F33" s="16" t="s">
        <v>129</v>
      </c>
      <c r="G33" s="16" t="s">
        <v>130</v>
      </c>
      <c r="H33" s="21" t="s">
        <v>131</v>
      </c>
      <c r="I33" s="25" t="s">
        <v>39</v>
      </c>
      <c r="J33" s="11" t="s">
        <v>13</v>
      </c>
      <c r="K33" s="7">
        <v>5</v>
      </c>
      <c r="L33" s="52">
        <f t="shared" si="1"/>
        <v>2</v>
      </c>
      <c r="M33" s="7">
        <v>7.5</v>
      </c>
      <c r="N33" s="52">
        <f t="shared" si="2"/>
        <v>3</v>
      </c>
      <c r="O33" s="7">
        <v>22</v>
      </c>
      <c r="P33" s="52">
        <f t="shared" si="3"/>
        <v>13.2</v>
      </c>
      <c r="Q33" s="7">
        <v>15</v>
      </c>
      <c r="R33" s="52">
        <f t="shared" si="4"/>
        <v>9</v>
      </c>
      <c r="S33" s="7">
        <v>5</v>
      </c>
      <c r="T33" s="52">
        <f t="shared" si="5"/>
        <v>3</v>
      </c>
      <c r="U33" s="7">
        <v>40</v>
      </c>
      <c r="V33" s="52">
        <f t="shared" si="6"/>
        <v>16</v>
      </c>
      <c r="W33" s="55">
        <f t="shared" si="0"/>
        <v>46.2</v>
      </c>
      <c r="X33" s="7">
        <v>0</v>
      </c>
      <c r="Y33" s="7">
        <v>0</v>
      </c>
      <c r="Z33" s="27">
        <f t="shared" si="7"/>
        <v>46.2</v>
      </c>
      <c r="AA33" s="11" t="s">
        <v>7</v>
      </c>
      <c r="AB33" s="11" t="s">
        <v>7</v>
      </c>
      <c r="AC33" s="29">
        <v>337050</v>
      </c>
      <c r="AD33" s="46">
        <v>168525</v>
      </c>
      <c r="AE33" s="24"/>
      <c r="AF33" s="24"/>
      <c r="AG33" s="24"/>
      <c r="AH33" s="24"/>
      <c r="AI33" s="20"/>
      <c r="AJ33" s="20"/>
      <c r="AK33" s="20"/>
    </row>
    <row r="34" spans="1:37" x14ac:dyDescent="0.3">
      <c r="A34" s="20"/>
      <c r="B34" s="20"/>
      <c r="C34" s="20"/>
      <c r="D34" s="20"/>
      <c r="E34" s="20"/>
      <c r="F34" s="20"/>
      <c r="G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3"/>
      <c r="Z34" s="20"/>
      <c r="AC34" s="47"/>
      <c r="AD34" s="48"/>
      <c r="AE34" s="20"/>
      <c r="AF34" s="20"/>
      <c r="AG34" s="20"/>
      <c r="AH34" s="20"/>
      <c r="AI34" s="20"/>
      <c r="AJ34" s="20"/>
      <c r="AK34" s="20"/>
    </row>
    <row r="35" spans="1:37" x14ac:dyDescent="0.3">
      <c r="A35" s="20"/>
      <c r="B35" s="20"/>
      <c r="C35" s="20"/>
      <c r="D35" s="20"/>
      <c r="E35" s="20"/>
      <c r="F35" s="20"/>
      <c r="G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Z35" s="20"/>
      <c r="AC35" s="33"/>
      <c r="AD35" s="49"/>
      <c r="AE35" s="20"/>
      <c r="AF35" s="20"/>
      <c r="AG35" s="20"/>
      <c r="AH35" s="20"/>
      <c r="AI35" s="20"/>
      <c r="AJ35" s="20"/>
      <c r="AK35" s="20"/>
    </row>
    <row r="36" spans="1:37" x14ac:dyDescent="0.3">
      <c r="A36" s="20"/>
      <c r="B36" s="20"/>
      <c r="C36" s="20"/>
      <c r="D36" s="20"/>
      <c r="E36" s="20"/>
      <c r="F36" s="20"/>
      <c r="G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Z36" s="20"/>
      <c r="AC36" s="33"/>
      <c r="AD36" s="20"/>
      <c r="AE36" s="20"/>
      <c r="AF36" s="20"/>
      <c r="AG36" s="20"/>
      <c r="AH36" s="20"/>
      <c r="AI36" s="20"/>
      <c r="AJ36" s="20"/>
      <c r="AK36" s="20"/>
    </row>
    <row r="37" spans="1:37" x14ac:dyDescent="0.3">
      <c r="A37" s="20"/>
      <c r="B37" s="20"/>
      <c r="C37" s="20"/>
      <c r="D37" s="20"/>
      <c r="E37" s="20"/>
      <c r="F37" s="20"/>
      <c r="G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Z37" s="20"/>
      <c r="AC37" s="33"/>
      <c r="AD37" s="20"/>
      <c r="AE37" s="20"/>
      <c r="AF37" s="20"/>
      <c r="AG37" s="20"/>
      <c r="AH37" s="20"/>
      <c r="AI37" s="20"/>
      <c r="AJ37" s="20"/>
      <c r="AK37" s="20"/>
    </row>
    <row r="38" spans="1:37" x14ac:dyDescent="0.3">
      <c r="A38" s="20"/>
      <c r="B38" s="20"/>
      <c r="C38" s="20"/>
      <c r="D38" s="20"/>
      <c r="E38" s="20"/>
      <c r="F38" s="20"/>
      <c r="G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Z38" s="20"/>
      <c r="AC38" s="33"/>
      <c r="AD38" s="49"/>
      <c r="AE38" s="20"/>
      <c r="AF38" s="20"/>
      <c r="AG38" s="20"/>
      <c r="AH38" s="20"/>
      <c r="AI38" s="20"/>
      <c r="AJ38" s="20"/>
      <c r="AK38" s="20"/>
    </row>
    <row r="39" spans="1:37" x14ac:dyDescent="0.3">
      <c r="A39" s="20"/>
      <c r="B39" s="20"/>
      <c r="C39" s="20"/>
      <c r="D39" s="20"/>
      <c r="E39" s="20"/>
      <c r="F39" s="20"/>
      <c r="G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Z39" s="20"/>
      <c r="AC39" s="33"/>
      <c r="AD39" s="49"/>
      <c r="AE39" s="20"/>
      <c r="AF39" s="20"/>
      <c r="AG39" s="20"/>
      <c r="AH39" s="20"/>
      <c r="AI39" s="20"/>
      <c r="AJ39" s="20"/>
      <c r="AK39" s="20"/>
    </row>
    <row r="40" spans="1:37" x14ac:dyDescent="0.3">
      <c r="A40" s="20"/>
      <c r="B40" s="20"/>
      <c r="C40" s="20"/>
      <c r="D40" s="20"/>
      <c r="E40" s="20"/>
      <c r="F40" s="20"/>
      <c r="G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Z40" s="20"/>
      <c r="AC40" s="33"/>
      <c r="AD40" s="49"/>
      <c r="AE40" s="20"/>
      <c r="AF40" s="20"/>
      <c r="AG40" s="20"/>
      <c r="AH40" s="20"/>
      <c r="AI40" s="20"/>
      <c r="AJ40" s="20"/>
      <c r="AK40" s="20"/>
    </row>
    <row r="41" spans="1:37" x14ac:dyDescent="0.3">
      <c r="A41" s="20"/>
      <c r="B41" s="20"/>
      <c r="C41" s="20"/>
      <c r="D41" s="20"/>
      <c r="E41" s="20"/>
      <c r="F41" s="20"/>
      <c r="G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Z41" s="20"/>
      <c r="AC41" s="33"/>
      <c r="AD41" s="49"/>
      <c r="AE41" s="20"/>
      <c r="AF41" s="20"/>
      <c r="AG41" s="20"/>
      <c r="AH41" s="20"/>
      <c r="AI41" s="20"/>
      <c r="AJ41" s="20"/>
      <c r="AK41" s="20"/>
    </row>
  </sheetData>
  <autoFilter ref="B1:AB34" xr:uid="{0AF85D34-4875-4CF3-9195-7B7DF58BAE82}"/>
  <pageMargins left="0.15748031496062992" right="0.15748031496062992" top="0.74803149606299213" bottom="0.74803149606299213" header="0.31496062992125984" footer="0.31496062992125984"/>
  <pageSetup paperSize="9" scale="44" orientation="landscape" r:id="rId1"/>
  <headerFooter>
    <oddHeader>&amp;C&amp;16ALLEGATO N. 1 - verbale di approvazione della graduatoria linea B - id 578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GRADUATORIA</vt:lpstr>
      <vt:lpstr>GRADUATORIA!Area_stampa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Aureli</dc:creator>
  <cp:lastModifiedBy>Angela Cecconi</cp:lastModifiedBy>
  <cp:lastPrinted>2024-04-16T10:54:16Z</cp:lastPrinted>
  <dcterms:created xsi:type="dcterms:W3CDTF">2024-02-21T09:17:51Z</dcterms:created>
  <dcterms:modified xsi:type="dcterms:W3CDTF">2024-12-31T10:59:58Z</dcterms:modified>
</cp:coreProperties>
</file>